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18" sheetId="1" r:id="rId1"/>
  </sheets>
  <definedNames>
    <definedName name="_xlnm.Print_Titles" localSheetId="0">'18'!$6:$8</definedName>
    <definedName name="շախմատիստ">#REF!</definedName>
  </definedNames>
  <calcPr fullCalcOnLoad="1"/>
</workbook>
</file>

<file path=xl/sharedStrings.xml><?xml version="1.0" encoding="utf-8"?>
<sst xmlns="http://schemas.openxmlformats.org/spreadsheetml/2006/main" count="780" uniqueCount="395">
  <si>
    <t>«Հայաստանի ազգային պատկերասրահ» ՊՈԱԿ</t>
  </si>
  <si>
    <t xml:space="preserve">Ա.Սպենդիարյանի անվան օպերայի և բալետի ազգային ակադեմիական թատրոնի բեմադրություններ                                                                  </t>
  </si>
  <si>
    <t>«Ա.Սպենդիարյանի անվան օպերայի և բալետի ազգային ակադեմիական թատրոն» ՊՈԱԿ</t>
  </si>
  <si>
    <t>Երիտասարդական ծրագրերի շրջանակներում թրաֆիքինգի դեմ պայքարի միջոցառումներ</t>
  </si>
  <si>
    <t>Համահայկական, հանրապետական և միջազգային երիտասարդական միջոցառումների (փառատոներ, համաժողովներ, գիտաժողովներ, սեմինարներ, մրցույթներ, կրթական, հոգևոր-մշակութային, սպորտային) կազմակերպում</t>
  </si>
  <si>
    <t>«Հայաստանի Հանրապետության արդարադատության նախարարության թարգմանությունների կենտրոն» ՊՈԱԿ</t>
  </si>
  <si>
    <t>«Հայաստանի պետական ֆիլհարմոնիա» ՊՈԱԿ</t>
  </si>
  <si>
    <t xml:space="preserve"> Աջակցություն մարզային մշակութային միջոցառումների իրականացմանը</t>
  </si>
  <si>
    <t>Աջակցություն ոչ նյութական մշակութային ժառանգության պահպանմանը</t>
  </si>
  <si>
    <t>Աջակցություն մշակույթին նվիրված հեռուստահաղորդաշարերի իրականացմանը</t>
  </si>
  <si>
    <t>«Արփի լիճ» ազգային պարկի պահպանության ծառայություններ</t>
  </si>
  <si>
    <t>«Արփի լիճ» ազգային պարկ» ՊՈԱԿ</t>
  </si>
  <si>
    <t>«Սպորտային բժշկության և հակադոպինգային ծառայության հանրապետական կենտրոն» ՊՈԱԿ</t>
  </si>
  <si>
    <t>Հարկային և մաքսային ծառայողների վերապատրաստման ծառայություններ</t>
  </si>
  <si>
    <t>Գյուղատնտեսական կենդանիների պատվաստում</t>
  </si>
  <si>
    <t>«Հանրապետական անասնաբուժասանիտարական և բուսասանիտարական լաբորատոր ծառայությունների կենտրոն» ՊՈԱԿ</t>
  </si>
  <si>
    <t>ՀՀ պաշտպանության նախարարություն</t>
  </si>
  <si>
    <t>Հումանիտար ականազերծման և փորձագիտական ծառայությունների կազմակերպում</t>
  </si>
  <si>
    <t>«Հումանիտար ականազերծման և փորձագիտական կենտրոն» ՊՈԱԿ</t>
  </si>
  <si>
    <t>Հողերի ագրոքիմիական հետազոտության և բերրիության բարձրացման միջոցառումներ</t>
  </si>
  <si>
    <t>«Խոսրովի անտառ» պետական արգելոցի պահպանության, արգելոցում գիտական ուսումնասիրությունների կատարման ծառայություններ</t>
  </si>
  <si>
    <t>«Արգելոցապարկային համալիր» ՊՈԱԿ-ի տնօրինության ներքո գտնվող ԲՀՊ տարածքների պահպանության, գիտական ուսումնասիրությունների, անտառտնտեսական աշխատանքների  կատարման ծառայություններ</t>
  </si>
  <si>
    <t>«Զիկատար» պետական արգելոցի   պահպանության, արգելոցում  գիտական ուսումնասիրությունների  կատարման ծառայություններ</t>
  </si>
  <si>
    <t>«Հայաստանի հանրային հեռուստաընկերություն» ՓԲԸ</t>
  </si>
  <si>
    <t>«Հասարակական կարծիքի ուսումնասիրման կենտրոն» ՓԲԸ</t>
  </si>
  <si>
    <t>«Հանրային կապերի և տեղեկատվության կենտրոն» ՊՈԱԿ</t>
  </si>
  <si>
    <t>«Մեր մեծերը» խորագրով մշակութային միջոցառումներ</t>
  </si>
  <si>
    <t>«Հայրենիք - սփյուռք կենտրոն» ՊՈԱԿ</t>
  </si>
  <si>
    <t>«Գավառի մանկատուն» ՊՈԱԿ</t>
  </si>
  <si>
    <t>«Վանաձորի մանկատուն» ՊՈԱԿ</t>
  </si>
  <si>
    <t>«Մարի Իզմիրլյանի անվան մանկատուն» ՊՈԱԿ</t>
  </si>
  <si>
    <t>«ԱՅ ՓԻ ԷՍ ՍԻ» քաղաքական և սոցիոլոգիական խորհրդատվությունների ինստիտուտ» ՍՊԸ</t>
  </si>
  <si>
    <t>«Լույս» մշակութային, գիտական, կրթական հիմնադրամ</t>
  </si>
  <si>
    <t>«Մասնագիտական կրթության որակի ապահովման ազգային կենտրոն» հիմնադրամ</t>
  </si>
  <si>
    <t>«Գնահատման և թեստավորման կենտրոն» ՊՈԱԿ</t>
  </si>
  <si>
    <t>«Հայաստանի Հանրապետության արտաքին գործերի նախարարության դիվանագիտական դպրոց» ՊՈԱԿ</t>
  </si>
  <si>
    <t>Վերապատրաստման ծառայություններ</t>
  </si>
  <si>
    <t>«Ճգնաժամային կառավարման պետական ակադեմիա» ՊՈԱԿ</t>
  </si>
  <si>
    <t>«Երևանի օլիմպիական հերթափոխի պետական մարզական քոլեջ» ՊՈԱԿ</t>
  </si>
  <si>
    <t>«Տ.Պետրոսյանի անվան շախմատի տուն» ՊՈԱԿ</t>
  </si>
  <si>
    <t>ԱՊՀ երկրներում հեռուստառադիոծրագրերի հեռարձակում</t>
  </si>
  <si>
    <t>«Սևան» ազգային պարկի պահպանության, պարկում գիտական ուսումնասիրությունների, անտառտնտեսական աշխատանքների կատարման ծառայություններ</t>
  </si>
  <si>
    <t>«Դիլիջան» ազգային պարկ» ՊՈԱԿ</t>
  </si>
  <si>
    <t>«Սևան» ազգային պարկ» ՊՈԱԿ</t>
  </si>
  <si>
    <t>«Աշխատանքային ռեզերվներ» մարզական ՀԿ</t>
  </si>
  <si>
    <t>Սերմերի որակի ստուգման  ու պետական սորտափորձարկման միջոցառումներ</t>
  </si>
  <si>
    <t>Անտառպահպանական ծառայություններ</t>
  </si>
  <si>
    <t xml:space="preserve"> այդ թվում`</t>
  </si>
  <si>
    <t>02</t>
  </si>
  <si>
    <t>06</t>
  </si>
  <si>
    <t>01</t>
  </si>
  <si>
    <t>05</t>
  </si>
  <si>
    <t>09</t>
  </si>
  <si>
    <t>04</t>
  </si>
  <si>
    <t>03</t>
  </si>
  <si>
    <t>08</t>
  </si>
  <si>
    <t>07</t>
  </si>
  <si>
    <t>Աղյուսակ N 16</t>
  </si>
  <si>
    <t>Ց Ա Ն Կ</t>
  </si>
  <si>
    <t>Բյուջետային ծախսերի գործառական դասակարգման</t>
  </si>
  <si>
    <t>Ծախսային ծրագիրը կատարող ՀՀ պետական կառավարման մարմնի անվանումը</t>
  </si>
  <si>
    <t>Դրամաշնորհ ստացող տնտեսվարող սուբյեկտի անվանումը</t>
  </si>
  <si>
    <t xml:space="preserve">Բաժին </t>
  </si>
  <si>
    <t xml:space="preserve">Խումբ </t>
  </si>
  <si>
    <t>Դաս</t>
  </si>
  <si>
    <t>ՀՀ կառավարությանն առընթեր պետական գույքի կառավարման վարչություն</t>
  </si>
  <si>
    <t>Պետական գույքի հաշվառման, գույքագրման, ուսումնասիրությունների և գնահատման աշխատանքների իրականացում</t>
  </si>
  <si>
    <t>Կոլեկտորադրենաժային ցանցի պահպանում և շահագործում, գրունտային ջրերի մակարդակների և որակի որոշման աշխատանքներ</t>
  </si>
  <si>
    <t>ՀՀ գյուղատնտեսության նախարարություն</t>
  </si>
  <si>
    <t>ՀՀ բնապահպանության նախարարություն</t>
  </si>
  <si>
    <t>ՀՀ կառավարության աշխատակազմ</t>
  </si>
  <si>
    <t>Սպորտային բժշկության և հակադոպինգային հսկողության ծառայություններ</t>
  </si>
  <si>
    <t>ՀՀ կրթության և գիտության նախարարություն</t>
  </si>
  <si>
    <t xml:space="preserve">  ՀՀ մշակույթի  նախարարություն</t>
  </si>
  <si>
    <t>Թանգարանային ծառայություններ և ցուցահանդեսներ</t>
  </si>
  <si>
    <t xml:space="preserve">  ՀՀ արտաքին գործերի  նախարարություն</t>
  </si>
  <si>
    <t>Հայաստանի հանրային հեռուստառադիոընկերություն</t>
  </si>
  <si>
    <t>Հեռուստատեսային ծառայություններ</t>
  </si>
  <si>
    <t>ՀՀ արդարադատության նախարարություն</t>
  </si>
  <si>
    <t>Հանրային իրազեկման ապահովում</t>
  </si>
  <si>
    <t>Շախմատի մրցույթների պատրաստման ծառայություններ</t>
  </si>
  <si>
    <t>Երաժշտական և արվեստի դպրոցներում ուսումնամեթոդական աշխատանքներ</t>
  </si>
  <si>
    <t>ՀՀ  սփյուռքի նախարարություն</t>
  </si>
  <si>
    <t>Հայրենիք-սփյուռք գործակցության ծրագրերի իրականացում</t>
  </si>
  <si>
    <t xml:space="preserve">Մշակութային միջոցառումների իրականացում </t>
  </si>
  <si>
    <t>այդ թվում</t>
  </si>
  <si>
    <t>Համահայկական մրցանակաբաշխություն</t>
  </si>
  <si>
    <t>Աշխատանք սփյուռքի համայնքներում</t>
  </si>
  <si>
    <t>Տարածքային համագործակցության և համահայկական մշակութային ծրագրերի իրականացում</t>
  </si>
  <si>
    <t>Աջակցություն թատերարվեստին</t>
  </si>
  <si>
    <t>այդ թվում`</t>
  </si>
  <si>
    <t>Աջակցություն պարարվեստին</t>
  </si>
  <si>
    <t xml:space="preserve">Աջակցություն կերպարվեստին </t>
  </si>
  <si>
    <t>Աջակցություն կինոարվեստին</t>
  </si>
  <si>
    <t>Աջակցություն մանկապատանեկան միջոցառումներին</t>
  </si>
  <si>
    <t>Աջակցություն արտադպրոցական դաստիարակությանը</t>
  </si>
  <si>
    <t>Աջակցություն արտասահմանում սովորող ուսանողներին</t>
  </si>
  <si>
    <t>Հայաստանի Հանրապետության  կառավարության գործունեության գնահատականների, կյանքի որակի և համայնքային կարիքների գնահատման հետազոտություններ</t>
  </si>
  <si>
    <t>Ստանդարտների մշակման ծառայություններ</t>
  </si>
  <si>
    <t xml:space="preserve">Տեխնիկական անվտանգության կանոնակարգման ծառայություններ </t>
  </si>
  <si>
    <t>Մանկապատանեկան մարզադպրոցներում աշխատող մարզիչ-մանկավարժների վերապատրաստման կազմակերպում</t>
  </si>
  <si>
    <t>Ռադիո ծառայություններ</t>
  </si>
  <si>
    <t>Ռադիո և հեռուստատեսային ծառայություններ</t>
  </si>
  <si>
    <t>Հասարակական կարծիքի ուսումնասիրման ծառայություններ</t>
  </si>
  <si>
    <t xml:space="preserve">Անտառային պետական մոնիտորինգի իրականացում </t>
  </si>
  <si>
    <t>Աճուրդի կազմակերպման և անցկացման աշխատանքներ</t>
  </si>
  <si>
    <t>Կադրերի պատրաստման և վերապատրաստման ծառայություններ</t>
  </si>
  <si>
    <t>Գնահատման և թեստավորման ծառայություններ</t>
  </si>
  <si>
    <t>Մասնագիտական կրթության որակի ապահովման ծառայություններ</t>
  </si>
  <si>
    <t>Դպրոցահասակ երեխաներին սննդով ապահովում</t>
  </si>
  <si>
    <t xml:space="preserve">«Մշակութային մարզ». թատրոնների և համերգային կազմակերպությունների հյուրախաղերի, կինոցուցադրումների, ցուցահանդեսների և այլ մշակութային միջոցառումների կազմակերպում մարզերում                                                              </t>
  </si>
  <si>
    <t xml:space="preserve">Նախնական մասնագիտական (արհեստագործական) և միջին մասնագիտական կրթության և ուսուցման (ՄԿՈՒ) բարեփոխումներ                                </t>
  </si>
  <si>
    <t>Թարգմանչական ծառայություններ</t>
  </si>
  <si>
    <t>«Մշակութային կրթության աջակցության» հիմնադրամ</t>
  </si>
  <si>
    <t>«Շիրակի հանրային հեռուստառադիո» ՓԲԸ</t>
  </si>
  <si>
    <t>Հայկական սփյուռքի գիտական, կրթական, տնտեսական, մշակութային և այլ ոլորտներում առկա ներուժի հաշվառման մեխանիզմների ու տվյալների միասնական համակարգի ստեղծում</t>
  </si>
  <si>
    <t>Հոգևոր-մշակութային հեռուստատեսային ծառայություններ</t>
  </si>
  <si>
    <t>Հայաստան-սփյուռք գործակցության թեմայով հեռուստահաղորդումների և տեսահոլովակների պատրաստում և հեռարձակում, ձեռքբերում և բազմացում</t>
  </si>
  <si>
    <t xml:space="preserve">Շախմատիստների պատրաստման ծառայություններ </t>
  </si>
  <si>
    <t>ՀՀ գյուղատնտեսության նախարարության սննդամթերքի անվտանգության պետական ծառայություն</t>
  </si>
  <si>
    <t>«Պետական գույքի գույքագրման և գնահատման գործակալություն» ՊՈԱԿ</t>
  </si>
  <si>
    <t>«Անտառային պետական մոնիտորինգի կենտրոն» ՊՈԱԿ</t>
  </si>
  <si>
    <t>Դպրոցականների օլիմպիադաների անցկացում</t>
  </si>
  <si>
    <t>«Զիկատար բնապահպանական կենտրոն» ՊՈԱԿ</t>
  </si>
  <si>
    <t>ՀՀ աշխատանքի և սոցիալական հարցերի նախարարություն</t>
  </si>
  <si>
    <t xml:space="preserve">Գյուղատնտեսական կենդանիների հիվանդությունների լաբորատոր ախտորոշման և կենդանական ծագում ունեցող հումքի և նյութի, բույսերի կարանտինի, գյուղմշակաբույսերի և բույսերի պաշտպանության միջոցների լաբորատոր փորձաքննությունների իրականացում </t>
  </si>
  <si>
    <t>Ծախսային ծրագրի անվանումը</t>
  </si>
  <si>
    <t>«Հոգևոր-մշակութային հանրային հեռուստաընկերություն» ՓԲԸ</t>
  </si>
  <si>
    <t>Տեղեկատվական և ուսուցողական կայքերի մշակման և սպասարկման ծառայություններ</t>
  </si>
  <si>
    <t>«Սիսիանի ավագ դպրոց» ՊՈԱԿ</t>
  </si>
  <si>
    <t>«Ապարանի ավագ դպրոց» ՊՈԱԿ</t>
  </si>
  <si>
    <t>«Թալինի ավագ դպրոց» ՊՈԱԿ</t>
  </si>
  <si>
    <t>«Հայ ասպետ» կրթադաստիարակչական բարեգործական հիմնադրամ</t>
  </si>
  <si>
    <t>«Կրթական տեխնոլոգիաների ազգային կենտրոն» ՊՈԱԿ</t>
  </si>
  <si>
    <t>Ակադեմիական փոխճանաչման և շարժունության ծառայություններ</t>
  </si>
  <si>
    <t>Համակարգչային և ինտերնետային կապի ծառայություններ</t>
  </si>
  <si>
    <t>Կրթության բովանդակային և մեթոդական սպասարկում ու հանրապետության հանրակրթական դպրոցների ուսուցիչների վերապատրաստում</t>
  </si>
  <si>
    <t>Հանրակրթական դպրոցների մանկավարժներին և դպրոցահասակ երեխաներին տրանսպորտային ծառայությունների մատուցում</t>
  </si>
  <si>
    <t>Բուխարեստի համալսարանում հայոց լեզվի դասավանդման կազմակերպում</t>
  </si>
  <si>
    <t>«Աճուրդի կենտրոն» ՊՈԱԿ</t>
  </si>
  <si>
    <t>«Մելիորացիա» ՓԲԸ</t>
  </si>
  <si>
    <t>«Սերմերի գործակալություն» ՊՈԱԿ</t>
  </si>
  <si>
    <t xml:space="preserve">«Ագրոքիմիական ծառայություն» ՊՈԱԿ </t>
  </si>
  <si>
    <t>«Հայանտառ» ՊՈԱԿ</t>
  </si>
  <si>
    <t xml:space="preserve">«Տեխնիկական անվտանգության ազգային կենտրոն» ՊՈԱԿ </t>
  </si>
  <si>
    <t>«Հայաստանի փոքր և միջին ձեռնարկատիրության զարգացման ազգային կենտրոն» հիմնադրամ</t>
  </si>
  <si>
    <t>Երիտասարդական ծրագրեր</t>
  </si>
  <si>
    <t>Մարզային, համահայկական և միջազգային նշանակության երիտասարդական միջոցառումների կազմակերպում</t>
  </si>
  <si>
    <t>«Դիլիջան» ազգային պարկի պահպանության, պարկում գիտական ուսումնասիրությունների, անտառտնտեսական աշխատանքների կատարման ծառայություններ</t>
  </si>
  <si>
    <t>«Խոսրովի անտառ»  պետական արգելոց» ՊՈԱԿ</t>
  </si>
  <si>
    <t>«Արգելոցապարկային համալիր» ՊՈԱԿ</t>
  </si>
  <si>
    <t>ՀՀ արտահանմանն ուղղված արդյունաբերական քաղաքականության ռազմավարությանմբ նախատեսված միջոցառումների իրականացման պետական աջակցության ծրագիր</t>
  </si>
  <si>
    <t>Աուտիզմ և զարգացման այլ խանգարումներ ունեցող երեխաների բուժման, վերականգնման, կրթության և զբաղվածության ապահովում</t>
  </si>
  <si>
    <t>Գրադարանային ծառայություններ</t>
  </si>
  <si>
    <t>ՀՀ հանրային գրադարանների նյութատեխնիկական բազայի զարգացում</t>
  </si>
  <si>
    <t>Սփյուռքահայերի ինտեգրման ծրագիր</t>
  </si>
  <si>
    <t>Երիտասարդական պետական քաղաքականությանն ուղղված ծրագրերի և միջոցառումների իրականացում</t>
  </si>
  <si>
    <t xml:space="preserve">այդ թվում           </t>
  </si>
  <si>
    <t>«Երիտասարդական միջոցառումների իրականացման կենտրոն» ՊՈԱԿ-ի գործունեության ապահովում</t>
  </si>
  <si>
    <t>Երիտասարդական ուսումնասիրությունների կազմակերպում</t>
  </si>
  <si>
    <t>Երիտասարդական հեռուստահաղորդաշարերի, ֆիլմերի, սոցիալական տեսահոլովակների պատրաստում և հեռարձակում</t>
  </si>
  <si>
    <t>Հայաստանի Հանրապետությունում գործող երիտասարդական հասարակական կազմակերպությունների գործունեության և հասարակական կյանքին երիտասարդության մասնակցության խթանմանն ուղղված ծրագրեր</t>
  </si>
  <si>
    <t>Երիտասարդների սոցիալ-տնտեսական վիճակի բարելավում և զբաղվածության հնարավորությունների մեծացում</t>
  </si>
  <si>
    <t>ՄԻԱՎ/ՁԻԱՀ-ի, սեռավարակների, թմրամոլության կանխարգելման նպատակով երիտասարդների  իրազեկության բարձրացմանն ուղղված կրթական-տեղեկատվական միջոցառումների մշակում և իրականացում, նյութերի հրատարակում</t>
  </si>
  <si>
    <t>Հայաստանի երիտասարդական  հիմնադրամի և մարզային երիտասարդական կենտրոնների գործունեության ապահովում</t>
  </si>
  <si>
    <t>Հասարակական կյանքին երիտասարդների ակտիվ մասնակցության խթանում</t>
  </si>
  <si>
    <t>Երիտասարդության շրջանում առողջ ապրելակերպի խթանում</t>
  </si>
  <si>
    <t>Սփյուռքագիտության ոլորտում գիտական կադրերի պատրաստման գծով նպաստների տրամադրում (Զալցբուրգ)</t>
  </si>
  <si>
    <t>«Երիտասարդական միջոցառումների իրականացման կենտրոն» ՊՈԱԿ</t>
  </si>
  <si>
    <t xml:space="preserve">Կրթամշակութային աջակցություն հայ համայնքներին </t>
  </si>
  <si>
    <t xml:space="preserve">Աջակցություն Մերձավոր սփյուռքի համայնքներին </t>
  </si>
  <si>
    <t>«Սփյուռք» ամառային դպրոցի կազմակերպում</t>
  </si>
  <si>
    <t>Մարզային երիտասարդական կենտրոններում միջոցառումների իրականացում</t>
  </si>
  <si>
    <t xml:space="preserve">«Հավատագրման ազգային մարմին» ՊՈԱԿ </t>
  </si>
  <si>
    <t>Ոռոգման ծառայություններ մատուցող ընկերություններին ֆինանսական աջակցության տրամադրում</t>
  </si>
  <si>
    <t>Պետական երիտասարդական քաղաքականության իրականացման համակարգվածության մակարդակի բարձրացում և երիտասարդության շրջանում հոգևոր-մշակութային, հայրենասիրական դաստիարակության խթանում</t>
  </si>
  <si>
    <t>«Արդարադատության ակադեմիա» ՊՈԱԿ</t>
  </si>
  <si>
    <t>Աջակցություն երաժշտարվեստին</t>
  </si>
  <si>
    <t>Դպրոցականների հանրապետական սպարտակիադայի անցկացում</t>
  </si>
  <si>
    <t>«Կրթության ազգային ինստիտուտ» ՓԲԸ</t>
  </si>
  <si>
    <t>«Ակադեմիական փոխճանաչման և շարժունության ազգային տեղեկատվական կենտրոն» հիմնադրամ</t>
  </si>
  <si>
    <t>«Դպրոցականների հանրապետական մարզական ֆեդերացիա» ՀԿ</t>
  </si>
  <si>
    <t>Հեռահաղորդակցության և կապի կանոնակարգման ծառայություններ</t>
  </si>
  <si>
    <t>Հայաստանի երիտասարդական հիմնադրամ</t>
  </si>
  <si>
    <t>«Հայաստանի ազգային գրադարան» ՊՈԱԿ</t>
  </si>
  <si>
    <t>Սփյուռքի հայ համայնքների ղեկավարների տարածաշրջանային հավաքներ Հայաստանում, Սփյուռքում</t>
  </si>
  <si>
    <t>Արտակարգ իրավիճակներում բուժօգնության ծառայություններ</t>
  </si>
  <si>
    <t>«Աղետների բժշկության կենտրոն» ՊՈԱԿ</t>
  </si>
  <si>
    <t xml:space="preserve">«Աուտիզմ ազգային հիմնադրամ» </t>
  </si>
  <si>
    <t>Աջակցություն շնորհալի պատանի երաժիշտ-կատարողների մասնագիտական կարողությունների զարգացմանը և կատարելագործմանը</t>
  </si>
  <si>
    <t>«Հարմոնիում» երաժշտական զարգացման կենտրոն» հասարակական կազմակերպություն</t>
  </si>
  <si>
    <t>Ռազմահայրենասիրական դաստիարակության ռազմավարության իրականացում</t>
  </si>
  <si>
    <t>ՀՀ երկրապահ կամավորականների միություն</t>
  </si>
  <si>
    <t>Պրահայի Կարլովի համալսարանում հայոց լեզվի դասավանդման կազմակերպում</t>
  </si>
  <si>
    <t>ՄԱԿ-ի պարենի համաշխարհային ծրագրի հայաստանյան գրասենյակ</t>
  </si>
  <si>
    <t>Աջակցություն «Դպրոց-կենտրոնների միություն» իրավաբանական անձանց միության գործունեությանը</t>
  </si>
  <si>
    <t xml:space="preserve">«Դպրոց-կենտրոնների միություն» </t>
  </si>
  <si>
    <t>Դպրոցներում ռոբոտատեխնիկայի զարգացման իրականացում</t>
  </si>
  <si>
    <t>Ինֆորմացիոն տեխնոլոգիաների ձեռնարկությունների միություն</t>
  </si>
  <si>
    <t>«Ազգային երգ ու պար» առարկայի ներդրում հանրակրթական ուսումնական հաստատություններում</t>
  </si>
  <si>
    <t>«Հայաստանի հեռուստատեսային և ռադիոհաղորդիչ ցանց» ՓԲԸ</t>
  </si>
  <si>
    <t xml:space="preserve"> «Զանգեզուր» կենսոլորտային համալիր»  ՊՈԱԿ</t>
  </si>
  <si>
    <t>Շրջակա միջավայրի վրա ազդեցության գնահատման և փորձաքննության ծառայություններ</t>
  </si>
  <si>
    <t>«Բնապահպանական փորձաքննություն» ՊՈԱԿ</t>
  </si>
  <si>
    <t xml:space="preserve"> </t>
  </si>
  <si>
    <t>Հավելված N 1</t>
  </si>
  <si>
    <t xml:space="preserve">Պետական աջակցության «ՀՀ հավատարմագրային համակարգի բարեփոխում և Հավատարագրման ազգային մարմնի կայացում» ծրագիր                                                            </t>
  </si>
  <si>
    <t>Թատերական ծրագրեր և բեմադրություններ</t>
  </si>
  <si>
    <t>Աջակցություն ազգային փոքրամասնությունների մշակույթի տարածմանը</t>
  </si>
  <si>
    <t>Կրթության գերազանցության ազգային ծրագրի իրականացում</t>
  </si>
  <si>
    <t>Երիտասարդական աշխատողի վերապատրաստում</t>
  </si>
  <si>
    <t>Հանրապետական երաժշտական փառատոների, մրցույթների և ստուգատեսների իրականացմանը</t>
  </si>
  <si>
    <t>Աջակցություն հոբելյանական ծրագրերի իրականացմանը</t>
  </si>
  <si>
    <t>Աջակցություն պետական և հայրենասիրական տոներին նվիրված ծրագրերի իրականացմանը</t>
  </si>
  <si>
    <t>Մարզերում գործող երաժշտական համույթների, կոլեկտիվների, թատերական խմբերի ստեղծագործական ծրագրերին</t>
  </si>
  <si>
    <t>«Միր» միջպետական հեռուստառադիոընկերություն» ՓԲԸ Հայաստանի մասնաճյուղ</t>
  </si>
  <si>
    <t>«Աշտարակի Ն. Սիսակյանի անվան N5 ավագ դպրոց» ՊՈԱԿ</t>
  </si>
  <si>
    <t>Վենետիկի Կա'Ֆոսկարի համալսարանում հայոց լեզվի դասավանդման կազմակերպում</t>
  </si>
  <si>
    <t>Պետական աջակցություն «Հայաստանի զարգացման հիմնադրամի կանոնադրական խնդիրների իրականացմանը»</t>
  </si>
  <si>
    <t>«Հայաստանի զարգացման հիմնադրամ»</t>
  </si>
  <si>
    <t>«Զանգեզուր» կենսոլորտային համալիր» ՊՈԱԿ-ի տնօրինության ներքո գտնվող ԲՀՊ տարածքների  պահպանության, գիտական ուսումնասիրությունների, անտառտնտեսական աշխատանքների  կատարման ծառայություններ</t>
  </si>
  <si>
    <t>«Հայաստանի հանրային ռադիոընկերություն» ՓԲԸ</t>
  </si>
  <si>
    <t>«Հայաստանի հանրային հեռուստաընկերություն» ՓԲԸ-ի շենք- շինությունների հիմնանորոգում</t>
  </si>
  <si>
    <t>«Հայաստանի հանրային հեռուստաընկերություն» ՓԲԸ-ի տեխնիկական վերազինում</t>
  </si>
  <si>
    <t>«Հայաստանի շախմատի ակադեմիա» հիմնադրամ</t>
  </si>
  <si>
    <t>Հրատարակչական, տեղեկատվական և տպագրական ծառայություններ</t>
  </si>
  <si>
    <t>«Պաշտոնական տեղեկագիր» ՓԲԸ</t>
  </si>
  <si>
    <t>Աջակցություն հայկական պատմամշակութային հուշարձանների վավերագրմանը</t>
  </si>
  <si>
    <t xml:space="preserve"> Աջակցություն փառատոների, ստուգատեսների, մրցույթների, միջոցառումների և այլ մշակութային ծրագրերի իրականացմանը</t>
  </si>
  <si>
    <t>«Ջերմուկի կրթահամալիր» ՊՈԱԿ</t>
  </si>
  <si>
    <t xml:space="preserve">Աջակցություն օտարերկրյա պետություններում հայալեզու թատերական ներկայացումներին </t>
  </si>
  <si>
    <t>«Հ.Պարոնյանի անվան երաժշտական կոմեդիայի պետական թատրոն» ՊՈԱԿ</t>
  </si>
  <si>
    <t>ՀՀ արդարադատության նախարարության հատուկ ծառայողների վերապատրաստում և հատուկ ուսուցում</t>
  </si>
  <si>
    <t>«Հայկական ճարտարապետությունն ուսումնասիրող» հիմնադրամ</t>
  </si>
  <si>
    <t>Պետական աջակցություն «Հայաստանի ավտոմոբիլային ճանապարհների տնօրինություն» ՊՈԱԿ-ին</t>
  </si>
  <si>
    <t xml:space="preserve">ՀՀ արտակարգ իրավիճակների նախարարություն </t>
  </si>
  <si>
    <t>Պետական երիտասարդական քաղաքականությունը ՀՀ մարզերում. այցելություն-խորհրդակցությունների կազմակերպում ՀՀ մարզեր</t>
  </si>
  <si>
    <t>Երիտասարդական պորտալի պահպանում</t>
  </si>
  <si>
    <t>Միջազգային երիտասարդական համագործակցության զարգացմանն ուղղված միջոցառումների մշակում, կազմակերպում և իրականացում</t>
  </si>
  <si>
    <t>«Ինֆորմացիոն ազատության կենտրոն» ՀԿ</t>
  </si>
  <si>
    <t>ՀՀ - ում համահայկական խորհրդաժողովների անցկացում</t>
  </si>
  <si>
    <t>Հայոց ցեղասպանության ճանացմանը, դատապարտմանը և հետևանքների վերացմանը նպատակաուղղված միջոցառումների ծրագիր</t>
  </si>
  <si>
    <t xml:space="preserve">Աջակցություն համայնքների կայացմանը (ՀՀ խորհրդանիշերի ձեռքբերում և առաքում) </t>
  </si>
  <si>
    <t>Համերգների, փառատոների և այլ միջոցառումների կազմակերպում</t>
  </si>
  <si>
    <t>«Կարեն Դեմիրճյանի անվան մարզահամերգային համալիր» ՊՈԱԿ</t>
  </si>
  <si>
    <t xml:space="preserve">Սփյուռքի երիտասարդների հայրենաճանաչության «Արի տուն» ծրագիր </t>
  </si>
  <si>
    <t>Երեխաների շուրջօրյա խնամքի բնակչության սոցիալական պաշտպանության հաստատություններում խնամվող դպրոցական տարիքի երեխաներին դրամական աջակցության տրամադրում</t>
  </si>
  <si>
    <t>«Հայրենյաց ասպետներ» հայրենասիրական կրթադաստիարակչական ծրագիր</t>
  </si>
  <si>
    <t>Մանկավարժահոգեբանական աջակցության ծառայություններ</t>
  </si>
  <si>
    <t xml:space="preserve">Եվրոպական բարձրագույն կրթական տարածքի անդամակցությամբ պայմանավորված բարձրագույն մասնագիտական կրթության համակարգի բարեփոխումներ </t>
  </si>
  <si>
    <t>ՀՀ կառավարությանն առընթեր պետական եկամուտների կոմիտե</t>
  </si>
  <si>
    <t>ՀՀ տրանսպորտի, կապի և տեղեկատվական տեխնոլոգիաների նախարարություն</t>
  </si>
  <si>
    <t>ՀՀ ԿԱ ՊԵԿ «Ուսումնական կենտրոն» ՊՈԱԿ</t>
  </si>
  <si>
    <t xml:space="preserve"> Հանրապետական գործադիր մարմիններում հակակոռուպցիոն ծրագրերի իրականացման պատասխանատուների վերապատրաստում</t>
  </si>
  <si>
    <t>«Երևանի պետական համալսարանին առընթեր Ա.Շահինյանի անվան ֆիզիկամաթեմատիկական հատուկ դպրոց» ՊՈԱԿ</t>
  </si>
  <si>
    <t>«Երևանի պետական համալսարան» հիմնադրամ</t>
  </si>
  <si>
    <t>«ԱՅԲ» կրթական հիմնադրամ</t>
  </si>
  <si>
    <t>«Երևանի բժշկահոգեբանամանկավարժական գնահատման կենտրոն»  ՊՈԱԿ</t>
  </si>
  <si>
    <t>«Սիսիանի տարածքային մանկավարժահոգեբանական աջակցության կենտրոն»  ՊՈԱԿ</t>
  </si>
  <si>
    <t>«Գորիսի տարածքային մանկավարժահոգեբանական աջակցության կենտրոն»  ՊՈԱԿ</t>
  </si>
  <si>
    <t>«Կապանի տարածքային մանկավարժահոգեբանական աջակցության կենտրոն»  ՊՈԱԿ</t>
  </si>
  <si>
    <t>«Սպիտակի տարածքային մանկավարժահոգեբանական աջակցության կենտրոն» ՊՈԱԿ</t>
  </si>
  <si>
    <t>«Վանաձորի տարածքային մանկավարժահոգեբանական աջակցության կենտրոն» ՊՈԱԿ</t>
  </si>
  <si>
    <t>«Ստեփանավանի տարածքային մանկավարժահոգեբանական աջակցության կենտրոն» ՊՈԱԿ</t>
  </si>
  <si>
    <t>«Հույսի կամուրջ» ՀԿ</t>
  </si>
  <si>
    <t>«Նոր սերնդի դպրոց» ՀԿ</t>
  </si>
  <si>
    <t xml:space="preserve">Գ.Սունդուկյանի անվան ազգային ակադեմիական թատրոնի բեմադրություններ                                                                  </t>
  </si>
  <si>
    <t>«Գ.Սունդուկյանի անվան ազգային ակադեմիական թատրոն» ՊՈԱԿ</t>
  </si>
  <si>
    <t>Միջազգային մշակութային համագործակցության իրականացում, սփյուռքի հետ համագործակցություն, հայ մշակույթի պահպանում</t>
  </si>
  <si>
    <t>«Ստանդարտների ազգային ինստիտուտ» ՓԲԸ</t>
  </si>
  <si>
    <t>ՀՀ սպորտի և երիտասարդության հարցերի նախարարություն</t>
  </si>
  <si>
    <t>Աջակցություն «Դասարան» ուսումնատեղեկատվական ծրագրի իրականացմանը</t>
  </si>
  <si>
    <t>Մշակութային արժեքների էլեկտրոնային տեղեկատվական շտեմարանի գործարկում</t>
  </si>
  <si>
    <t>ՀՀ տնտեսական զարգացման և ներդրումների նախարարություն</t>
  </si>
  <si>
    <t>Թատերական ստեղծագործական ծրագրերի իրականացում</t>
  </si>
  <si>
    <t>Միջազգային թատերական փառատոների իրականացում</t>
  </si>
  <si>
    <t xml:space="preserve">Հայկական թատերախմբերի մասնակցություն միջազգային թատերական նախագծերին </t>
  </si>
  <si>
    <t>Հանրապետական թատերական փառատոների իրականացում</t>
  </si>
  <si>
    <t xml:space="preserve">Երաժշտական ստեղծագործական ծրագրերի իրականացում </t>
  </si>
  <si>
    <t>Միջազգային երաժշտական մրցույթների իրականացում</t>
  </si>
  <si>
    <t>Միջազգային նախագծերին անհատ կատարողների և կոլեկտիվների մասնակցություն</t>
  </si>
  <si>
    <t>Միջազգային երաժշտական փառատոների իրականացում</t>
  </si>
  <si>
    <t>Պարի միջազգային փառատոներին և մրցույթներին մասնակցություն</t>
  </si>
  <si>
    <t>Ստեղծագործական պատվերների իրականացում</t>
  </si>
  <si>
    <t xml:space="preserve">Միջազգային ցուցահանդեսներին մասնակցություն </t>
  </si>
  <si>
    <t>Անհատական և խմբակային ցուցահանդեսների կազմակերպում, կերպարվեստի գործերի ձեռքբերում</t>
  </si>
  <si>
    <t xml:space="preserve">Միջազգային կինոփառատոների իրականացում
</t>
  </si>
  <si>
    <t xml:space="preserve">Միջազգային մրցույթներ և փառատոներ 
</t>
  </si>
  <si>
    <t>Հանրապետական մրցույթներ, փառատոներ, ստուգատեսներ</t>
  </si>
  <si>
    <t>Երեխաների և պատանիների համար գիտաճանաչողական ուղևորությունների կազմակերպում</t>
  </si>
  <si>
    <t xml:space="preserve">Շնորհալի երեխաների և պատանիների ստեղծագործական կարողությունների զարգացում և խթանում           </t>
  </si>
  <si>
    <t>«Մշակութային կազմակերպություն-դպրոց» ծրագրի իրականացում</t>
  </si>
  <si>
    <t>Աջակցություն գրականության հանրահռչակմանը, գրական ծրագրերին և գրքերի միջազգային ցուցահանդեսներին մասնակցությանը</t>
  </si>
  <si>
    <t>Ոչ նյութական մշակութային ժառանգության պահպանում</t>
  </si>
  <si>
    <t xml:space="preserve">«Հ. Շարամբեյանի անվան ժողովրդական ստեղծագործության կենտրոն» ՊՈԱԿ </t>
  </si>
  <si>
    <t xml:space="preserve">Ժողովրդական ստեղծագործության և արհեստագործության զարգացում
</t>
  </si>
  <si>
    <t>Ոչ նյութական մշակութային ժառանգության միջազգային հանրահռչակում</t>
  </si>
  <si>
    <t>Փառատոների կազմակերպում</t>
  </si>
  <si>
    <r>
      <t>Տնտեսվարող սուբյեկտներին տրամադրվող դրամաշնորհի գումարը    (</t>
    </r>
    <r>
      <rPr>
        <b/>
        <i/>
        <sz val="10"/>
        <rFont val="GHEA Grapalat"/>
        <family val="3"/>
      </rPr>
      <t>հազար դրամ</t>
    </r>
    <r>
      <rPr>
        <b/>
        <sz val="10"/>
        <rFont val="GHEA Grapalat"/>
        <family val="3"/>
      </rPr>
      <t xml:space="preserve">) </t>
    </r>
  </si>
  <si>
    <r>
      <t>«</t>
    </r>
    <r>
      <rPr>
        <i/>
        <sz val="10"/>
        <rFont val="GHEA Grapalat"/>
        <family val="3"/>
      </rPr>
      <t>Հայաստանի Հանրապետության տարվա երիտասարդական մայրաքաղաք» մրցույթի կազմակերպում, մայրաքաղաքում միջոցառումների իրականացում</t>
    </r>
  </si>
  <si>
    <t xml:space="preserve">«Երևանի Պ.Չայկովսկու անվան միջնակարգ մասնագիտական երաժշտական դպրոց» ՊՈԱԿ
«Մշակութային կրթության աջակցության» հիմնադրամ </t>
  </si>
  <si>
    <t>«Հայաստանի ազգային գրադարան» ՊՈԱԿ,
«Հայաստանի գրողների միություն» ՀԿ</t>
  </si>
  <si>
    <t>«Հեռահաղորդակցության հանրապետական  կենտրոն» ՊՈԱԿ</t>
  </si>
  <si>
    <t>ՀՀ էներգետիկ ենթակառուցվածքների և բնական պաշարների նախարարությսն ջրային տնտեսության պետական կոմիտե</t>
  </si>
  <si>
    <t>«Անասնաբուժասանիտարիայի և բուսասանիտարիայի ծառայությունների կենտրոն» ՊՈԱԿ</t>
  </si>
  <si>
    <t>ՀՀ գրադարանավարների վերապատրաստում</t>
  </si>
  <si>
    <t>«Հայաստանի Հանրապետության 2018 թվականի պետական բյուջեի մասին» ՀՀ օրենքով նախատեսված այն ծրագրերի, որոնց գծով հատկացումների գլխավոր կարգադրիչ հանդիսացող համապատասխան պետական կառավարման մարմինների կողմից այդ հատկացումների գումարները տնտեսվարող սուբյեկտներին տրամադրվելու են դրամաշնորհների տեսքով՝ առանց մրցույթի</t>
  </si>
  <si>
    <t>Եվրասիական տնտեսական միության երկրների հայ  համայնքների կրթամշակութային զարգացում</t>
  </si>
  <si>
    <t>Սփյուքյան կառույցների և նշանավոր անհատների ծրագրերի իրականացում Հայաստանում</t>
  </si>
  <si>
    <t>«Իմ Հայաստան» համահայկական մշակութային փառատոնի կազմակերպում</t>
  </si>
  <si>
    <t>Երիտասարդության շրջանում ռազմահայրենասիրական դաստիարակության բարձրացմանն ուղղված ծրագրերի մշակում և իրականացում, աջակցություն ԼՂՀ պետական երիտասարդական քաղաքականությանը և հասարակական կազմակերպություններին</t>
  </si>
  <si>
    <t>www.antitrafficking.am կայքի պահպանում</t>
  </si>
  <si>
    <t>«Աուդիո-վիզուալ լրագրողների ասոցիացիա» ՀԿ</t>
  </si>
  <si>
    <t>Երիտասարդական ծրագրերի շրջանակներում թրաֆիքինգի դեմ պայքարին ուղղված միջոցառում</t>
  </si>
  <si>
    <t>Հայաստանի Հանրապետությունում թրաֆիքինգի դեմ պայքարին ուղղված լրագրողական մրցույթ</t>
  </si>
  <si>
    <t>«Խաղաղություն և ուրախություն մանուկներին» խորագրով թատերականացված տոնախմբության կազմակերպում</t>
  </si>
  <si>
    <t>«Տիկնիկային արվեստի գործիչների միջազգային միության հայկական կենտրոն» ՀԿ</t>
  </si>
  <si>
    <t>«Արամ Խաչատրյան-մրցույթ» մշակութային հիմնադրամ</t>
  </si>
  <si>
    <t xml:space="preserve">«Հայաստանի ազգային ֆիլհարմոնիկ նվագախումբ» ՊՈԱԿ
«Երևանյան հեռանկարներ» միջազգային երաժշտական փառատոն» ՀԿ
«Դասական երաժշտության աջակցություն» ՀԿ
«Ա.Սպենդիարյանի անվան օպերայի և բալետի ազգային ակադեմիական թատրոն» ՊՈԱԿ   </t>
  </si>
  <si>
    <t>«Դասական երաժշտության աջակցություն» ՀԿ
«Հայաստանի կոմպոզիտորների միություն»   ՀԿ 
«Հայաստանի ազգային ֆիլհարմոնիկ նվագախումբ» ՊՈԱԿ
«Արս Լունգա» ՀԿ</t>
  </si>
  <si>
    <t>Միջազգային կինոփառատոներին, կինոշուկաներին և կինոնախագծերին մասնակցություն, եվրոպական աուդիովիզուալ օբսերվատորիային անդամակցություն</t>
  </si>
  <si>
    <t>«Հայաստանի ազգային կինոկենտրոն» ՊՈԱԿ 
«Հայաստանի կինեմատոգրաֆիստների միություն» ՀԿ</t>
  </si>
  <si>
    <t>«Հայաստանի ազգային կինոկենտրոն» ՊՈԱԿ 
«Հայաստանի կինեմատոգրաֆիստների միություն» ՀԿ
«Կինոյի զարգացման «Ոսկե ծիրան» ՀԿ</t>
  </si>
  <si>
    <t>«Տիկնիկային արվեստի գործիչների միջազգային միության հայկական կենտրոն» ՀԿ
«Կինոյի և հեռուստատեսության զարգացման հայկական հիմնադրամ. երեխաների և պատանիների համար «Ռոլան Բիկովի» ֆոնդ
«Վերածնունդ» միջազգային փառատոն» ՀԿ
«Հայկական ազգային դելփյան կոմիտե» ՀԿ
«Մշակույթի գործիչների ընկերակցություն» ՀԿ</t>
  </si>
  <si>
    <t>«Կամերային երաժշտության ազգային կենտրոն» ՊՈԱԿ
«Հայաստանի պետական ֆիլհարմոնիա» ՊՈԱԿ</t>
  </si>
  <si>
    <t>«Ժողովրդական երգ ու պար» հեռուստահաղորդման պատրաստում</t>
  </si>
  <si>
    <t xml:space="preserve">«Հ. Շարամբեյանի անվան ժողովրդական ստեղծագործության կենտրոն» ՊՈԱԿ  </t>
  </si>
  <si>
    <t>«Հ. Շարամբեյանի անվան ժողովրդական ստեղծագործության կենտրոն» ՊՈԱԿ «Պատմամշակութային արգելոց թանգարանների և պատմական միջավայրի պահպանության ծառայություն» ՊՈԱԿ
«Տերյան» մշակութային կենտրոն ՀԿ</t>
  </si>
  <si>
    <t>«Երևանի Հ.Թումանյանի անվան պետական տիկնիկային թատրոն» ՊՈԱԿ 
«Հ. Պարոնյանի անվան երաժշտական կոմեդիայի պետական թատրոն» ՊՈԱԿ 
«Հայաստանի թատերական գործիչների միավորում» ՀԿ
«Հայ դերասանների միություն» ՀԿ</t>
  </si>
  <si>
    <t xml:space="preserve">«Հայաստանի երաժշտական ընկերություն» ՀԿ
«Մշակութային կրթության աջակցության» հիմնադրամ </t>
  </si>
  <si>
    <t xml:space="preserve">«Վանաձորի Հ. Աբելյանի անվան պետական դրամատիկական թատրոն» ՊՈԱԿ         «Արտաշատի Ա. Խարազյանի անվան պետական դրամատիկական թատրոն» ՊՈԱԿ 
«Մրրո» հայ ազգագրական երգարվեստի կենտրոն» ՀԿ
«Մշակութային կրթության աջակցության» հիմնադրամ </t>
  </si>
  <si>
    <t>«Հայ դերասանների միություն» ՀԿ
«Երևանի մնջախաղի պետական թատրոն» ՊՈԱԿ
«Արմմոնո» մշակութային փառատոն» ՀԿ
«Երևանի թատրոնի և կինոյի պետական ինստիտուտ» ՊՈԱԿ</t>
  </si>
  <si>
    <t>«Հայաստանի ազգային ֆիլհարմոնիկ նվագախումբ» ՊՈԱԿ
«Կամերային երաժշտության ազգային կենտրոն» ՊՈԱԿ
«Թ. Ալթունյանի անվան երգի-պարի պետական համույթ» ՊՈԱԿ
«Հայաստանի կոմպոզիտորների միություն» ՀԿ
«Հայաստանի երաժշտական ընկերություն» ՀԿ</t>
  </si>
  <si>
    <t>«Ա. Սպենդիարյանի անվան օպերայի և բալետի ազգային ակադեմիական թատրոն» ՊՈԱԿ
«Կամերային երաժշտության ազգային կենտրոն» ՊՈԱԿ 
«Մշակութային կրթության աջակցության» հիմնադրամ
«Դասական երաժշտության աջակցություն» ՀԿ</t>
  </si>
  <si>
    <t>«Հայաստանի պարի պետական անսամբլ» ՊՈԱԿ
«Թ.Ալթունյանի անվան երգի-պարի պետական համույթ» ՊՈԱԿ
«Հայաստանի պարարվեստի «Բարեկամություն» պետական համույթ» ՊՈԱԿ
«Հայաստանի պարարվեստի գործիչների միություն» ՀԿ</t>
  </si>
  <si>
    <t>«Հայաստանի պարի պետական անսամբլ» ՊՈԱԿ
«Թ.Ալթունյանի անվան երգի-պարի պետական համույթ» ՊՈԱԿ
«Հայաստանի պարարվեստի «Բարեկամություն» պետական համույթ» ՊՈԱԿ 
«Հայաստանի պարարվեստի գործիչների միություն» ՀԿ</t>
  </si>
  <si>
    <t>«Հայաստանի ազգային պատկերասրահ» ՊՈԱԿ
«Մ. Սարյանի տուն-թանգարան» ՊՈԱԿ
«Ռուսական արվեստի թանգարան» ՊՈԱԿ
«Հայաստանի նկարիչների միություն» ՀԿ</t>
  </si>
  <si>
    <t xml:space="preserve">«Հայաստանի ազգային պատկերասրահ» ՊՈԱԿ
«Հայաստանի պատմության թանգարան» ՊՈԱԿ
«Հայաստանի նկարիչների միություն» ՀԿ </t>
  </si>
  <si>
    <t>«Ա.Սպենդիարյանի անվան օպերայի և բալետի ազգային ակադեմիական թատրոն» ՊՈԱԿ «Հայաստանի ազգային ֆիլհարմոնիկ նվագախումբ» ՊՈԱԿ
«Հայաստանի պետական ֆիլհարմոնիա» ՊՈԱԿ
«Կամերային երաժշտության ազգային կենտրոն» ՊՈԱԿ
«Հ.Պարոնյանի անվան երաժշտական կոմեդիայի պետական թատրոն» ՊՈԱԿ
«Հայաստանի կոմպոզիտորների միություն» ՀԿ
«Հայաստանի գրողների միություն» ՀԿ
«Հայաստանի թատերական գործիչների միավորում» ՀԿ
«Հայաստանի նկարիչների միություն» ՀԿ
«Հայաստանի երաժշտական ընկերություն» ՀԿ</t>
  </si>
  <si>
    <t>«Հարմոնիա» ռուսական մշակույթի միջազգային կենտրոն» ՀԿ
«Հայաստանի հրեական համայնք» ՀԿ
«Եզդիների ազգային միություն» ՀԿ
«Հունական հասարակական կազմակերպությունների միություն» ՀԿ</t>
  </si>
  <si>
    <t>«Ա. Սպենդիարյանի անվան օպերայի և բալետի ազգային ակադեմիական թատրոն» ՊՈԱԿ
«Հ. Պարոնյանի անվան երաժշտական կոմեդիայի պետական թատրոն» ՊՈԱԿ
«Կամերային երաժշտության ազգային կենտրոն» ՊՈԱԿ
«Հայաստանի ազգային ֆիլհարմոնիկ նվագախումբ» ՊՈԱԿ
«Հայաստանի ազգային գրադարան» ՊՈԱԿ
«Հայաստանի ազգային պատկերասրահ» ՊՈԱԿ
«Հայաստանի պետական ֆիլհարմոնիա» ՊՈԱԿ
«Պատմամշակութային արգելոց-թանգարանների և պատմական միջավայրի պահպանության ծառայություն» ՊՈԱԿ</t>
  </si>
  <si>
    <t>«Ա. Սպենդիարյանի անվան օպերայի և բալետի ազգային ակադեմիական թատրոն» ՊՈԱԿ
«Կամերային երաժշտության ազգային կենտրոն» ՊՈԱԿ  
«Հայաստանի ազգային պատկերասրահ» ՊՈԱԿ
«Մշակութային կրթության աջակցության» հիմնադրամ    
«Հայաստանի գրողների միություն» ՀԿ</t>
  </si>
  <si>
    <t xml:space="preserve">«Պատմամշակութային արգելոց թանգարանների և պատմական միջավայրի պահպանության ծառայություն» ՊՈԱԿ
«Հ. Շարամբեյանի անվան ժողովրդական ստեղծագործության կենտրոն» ՊՈԱԿ  </t>
  </si>
  <si>
    <t>«Հ. Թումանյանի թանգարան» ՊՈԱԿ
«Սասնա տուն» հասարակության զարգացման աջակցման կենտրոն» ՀԿ</t>
  </si>
  <si>
    <t xml:space="preserve">«Հայաստանի հանրային հեռուստաընկերություն» ՓԲԸ-ի վարկային պարտավորությունների մարում </t>
  </si>
  <si>
    <t>Հեռաուստատեսային ծառայությունների մատուցում</t>
  </si>
  <si>
    <t>ՀՀ տնտեսական զարգացման և ներդրումների  նախարարության զբոսաշրջության պետական կոմիտե</t>
  </si>
  <si>
    <t>ՀՀ զբոսաշրջության զարգացման 2018 թվականի ծրագրի իրականացում</t>
  </si>
  <si>
    <t>Պետական աջակցություն Հայաստանի զբոսաշրջության զարգացման հիմնադրամի կանոնադրական խնդիրների իրականացմանը ծրագիր</t>
  </si>
  <si>
    <t>«Հայաստանի զբոսաշրջության զարգացման հիմնադրամ»</t>
  </si>
  <si>
    <t>Տեղեկատվական տեխնոլոգիաների ոլորտի խթանման ծառայություններ</t>
  </si>
  <si>
    <t>Գյումրու և Վանաձորի տեխնոլոգիական կենտրոնների գործունեության իրականացման ծրագիր</t>
  </si>
  <si>
    <t>Ձեռնարկությունների ինկուբատոր հիմնադրամ</t>
  </si>
  <si>
    <t>Կենդանական ծագման մթերքում մնացորդային նյութերի հսկողության մոնիթորինգ</t>
  </si>
  <si>
    <t>Անասնաբուժասանիտարիայի և բուսասանիտարիայի ծառայությունների մատուցում</t>
  </si>
  <si>
    <t>14 ջրօգտագործողների ընկերություններ</t>
  </si>
  <si>
    <t>Գյուղական խորհրդատվական ծառայություններ</t>
  </si>
  <si>
    <t>Գյուղատնտեսության զարգացման հիմնադրամ</t>
  </si>
  <si>
    <t>Պետական աջակցություն Հայաստանի Հանրապետության խաղողագործության և գինեգործության ոլորտներում վարվող պետական քաղաքականության ու զարգացման ծրագրերի իրականացմանը</t>
  </si>
  <si>
    <t>Հայաստանի խաղողագործության և    գինեգործության հիմնադրամ</t>
  </si>
  <si>
    <t>«Հայաստանի զարգացման հիմնադրամ»,
«ՓՄՁ ներդրումներ» ՈՒՎԿ ՓԲԸ</t>
  </si>
  <si>
    <t>«Շրջակա միջավայրի մոնիթորինգի և տեղեկատվության կենտրոն» ՊՈԱԿ</t>
  </si>
  <si>
    <t>Շրջակա միջավայրի մոնիթորինգի և տեղեկատվության ծառայություններ</t>
  </si>
  <si>
    <t>Կադրերի պատրաստում և վերապատրաստում</t>
  </si>
  <si>
    <t xml:space="preserve">Աջակցություն նոր ցուցադրությունների և ցուցահանդեսների կազմակերպմանը, հրատարակումներին, միջոցառումների իրականացմանը  </t>
  </si>
  <si>
    <t>«Ե.Չարենցի անվան գրականության և արվեստի թանգարան ՊՈԱԿ, «Պատմամշակութային արգելոց-թանգարանների և պատմական միջավայրի պահպանության ծառայություն ՊՈԱԿ</t>
  </si>
  <si>
    <t>«Հայաստանի պատմության թանգարան» ՊՈԱԿ, «ԻԿՕՄ-ի հայկական թանգարանների ազգային կոմիտե ՀԿ</t>
  </si>
  <si>
    <t>ՀՀ արտակարգ իրավիճակների նախարարության փրկարար ծառայություն</t>
  </si>
  <si>
    <t>Պետական աջակցություն ռուս-հայկական հումանիտար արձագանքման կենտրոնին</t>
  </si>
  <si>
    <t>«Ռուս-հայկական հումանիտար արձագանքման կենտրոն» ՄՈԱԿ</t>
  </si>
  <si>
    <t>Սևանա լճի ջրածածկ անտառտնկարկների մաքրման ծառայություններ</t>
  </si>
  <si>
    <t>«Հայաստանի ավտոմոբիլային ճանապարհների տնօրինություն» ՊՈԱԿ</t>
  </si>
  <si>
    <t>Ձեռնարկությունների ինկուբատոր հիմնադրամ,
Ինֆորմացիոն տեխնոլոգիաների ձեռնարկությունների միություն</t>
  </si>
  <si>
    <t xml:space="preserve">ՏՏ 2019թ. Հայաստանում համաշխարհային համաժողովի կազմակերպման ծրագիր </t>
  </si>
  <si>
    <t>«Արմավիրի մտավոր թերզարգացում ունեցող երեխաների թիվ 1 հատուկ (օժանդակ) դպրոց» ՊՈԱԿ</t>
  </si>
  <si>
    <t xml:space="preserve">«Վաղարշապատի մտավոր թերզարգացում ունեցող երեխաների թիվ 2 հատուկ (օժանդակ) դպրոց» ՊՈԱԿ  </t>
  </si>
  <si>
    <t>«Ժողովրդական երաժշտության ազգային կենտրոն» ՊՈԱԿ
«Թ.Ալթունյանի անվան երգի-պարի պետական համույթ» ՊՈԱԿ
«Հայաստանի պարի պետական անսամբլ» ՊՈԱԿ
«Երաժշտական կամերային պետական թատրոն» ՊՈԱԿ
«Խորեոգրաֆիայի պետական թատրոն» ՊՈԱԿ
«Գորիսի Վ. Վաղարշյանի անվան պետական դրամատիկական թատրոն» ՊՈԱԿ
«Հայաստանի գրողների միություն» ՀԿ</t>
  </si>
  <si>
    <t>«Հ. Պարոնյանի անվան երաժշտական կոմեդիայի պետական թատրոն» ՊՈԱԿ
«Գյումրու Վ. Աճեմյանի անվան պետական դրամատիկական թատրոն» ՊՈԱԿ
«Վանաձորի Հ. Աբելյանի անվան պետական դրամատիկական թատրոն» ՊՈԱԿ
«Սոս Սարգսյանի անվան համազգային թատրոն» ՊՈԱԿ
«Երևանի մնջախաղի պետական թատրոն» ՊՈԱԿ
«Երևանի  Հ. Թումանյանի անվան պետական տիկնիկային թատրոն» ՊՈԱԿ
«Հայաստանի թատերական գործիչների միավորում» ՀԿ</t>
  </si>
  <si>
    <t>«Ժողովրդական արվեստի «Հանգույց» հիմնադրամ
«Համահայկական աշխարհագրական ասոցիացիա» ՀԿ</t>
  </si>
  <si>
    <t>Աջակցություն ոռոգման համակարգի առողջացման ծրագրին</t>
  </si>
  <si>
    <t>ոռոգման համակարգի ընկերություններ</t>
  </si>
  <si>
    <t>Աջակցություն իրավախախտում կատարած անձանց գեղագիտական դաստիարակության և կրթության ծրագրերի իրականացմանը</t>
  </si>
  <si>
    <t>«Իրավական կրթության և վերականգնողական ծրագրերի իրականացման կենտրոն» ՊՈԱԿ</t>
  </si>
  <si>
    <t>Փորձարարական մանկավարժական ծրագրերի իրականացում</t>
  </si>
  <si>
    <t>«Երևանի «Մխիթար Սեբաստացի»  կրթահամալիր» ՊՈԱԿ</t>
  </si>
  <si>
    <t>«Ազգային երգ ու պարի ակադեմիա» կրթամշակութային հիմնադրամ</t>
  </si>
  <si>
    <t>Համահայկական կրթական խորհրդաժողովի անցկացում</t>
  </si>
  <si>
    <t xml:space="preserve">Պետական աջակցություն Հայաստանի ՓՄՁ ԶԱԿ հիմնադրամնի կանոնադրական հիմնախնդիրների իրականացմանը </t>
  </si>
  <si>
    <t>Էլեկտրոնային աճուրդների կազմակերպում</t>
  </si>
  <si>
    <t>Պետական գույքի հաշվառման նոր ավտոմատացված ու ամբողջական համակարգի մշակում, ներդնում և կիրառում</t>
  </si>
  <si>
    <t>Կառավարական N 2 շենքում տեղակայված սարքերի և սարքավորումների հետերաշխիքային սպասարկում</t>
  </si>
  <si>
    <t>Մասնագիտացված հանրակրթական ուսուցում</t>
  </si>
  <si>
    <t>«Մոնթե Մելքոնյանի անվան ռազմամարզական վարժարան» հիմնադրամ</t>
  </si>
  <si>
    <t>Աջակցություն «Երևանի թվային պլանետարիում» ծրագրի իրականացմանը</t>
  </si>
  <si>
    <t>«Ավանգարդ քլաբ» ՍՊԸ</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</si>
</sst>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0\ &quot; &quot;;\-#,##0\ &quot; &quot;"/>
    <numFmt numFmtId="171" formatCode="#,##0\ &quot; &quot;;[Red]\-#,##0\ &quot; &quot;"/>
    <numFmt numFmtId="172" formatCode="#,##0.00\ &quot; &quot;;\-#,##0.00\ &quot; &quot;"/>
    <numFmt numFmtId="173" formatCode="#,##0.00\ &quot; &quot;;[Red]\-#,##0.00\ &quot; &quot;"/>
    <numFmt numFmtId="174" formatCode="_-* #,##0\ &quot; &quot;_-;\-* #,##0\ &quot; &quot;_-;_-* &quot;-&quot;\ &quot; &quot;_-;_-@_-"/>
    <numFmt numFmtId="175" formatCode="_-* #,##0\ _ _-;\-* #,##0\ _ _-;_-* &quot;-&quot;\ _ _-;_-@_-"/>
    <numFmt numFmtId="176" formatCode="_-* #,##0.00\ &quot; &quot;_-;\-* #,##0.00\ &quot; &quot;_-;_-* &quot;-&quot;??\ &quot; &quot;_-;_-@_-"/>
    <numFmt numFmtId="177" formatCode="_-* #,##0.00\ _ _-;\-* #,##0.00\ _ _-;_-* &quot;-&quot;??\ _ _-;_-@_-"/>
    <numFmt numFmtId="178" formatCode="#,##0\ &quot; &quot;_);\(#,##0\ &quot; &quot;\)"/>
    <numFmt numFmtId="179" formatCode="#,##0\ &quot; &quot;_);[Red]\(#,##0\ &quot; &quot;\)"/>
    <numFmt numFmtId="180" formatCode="#,##0.00\ &quot; &quot;_);\(#,##0.00\ &quot; &quot;\)"/>
    <numFmt numFmtId="181" formatCode="#,##0.00\ &quot; &quot;_);[Red]\(#,##0.00\ &quot; &quot;\)"/>
    <numFmt numFmtId="182" formatCode="_ * #,##0_)\ &quot; &quot;_ ;_ * \(#,##0\)\ &quot; &quot;_ ;_ * &quot;-&quot;_)\ &quot; &quot;_ ;_ @_ "/>
    <numFmt numFmtId="183" formatCode="_ * #,##0_)\ _ _ ;_ * \(#,##0\)\ _ _ ;_ * &quot;-&quot;_)\ _ _ ;_ @_ "/>
    <numFmt numFmtId="184" formatCode="_ * #,##0.00_)\ &quot; &quot;_ ;_ * \(#,##0.00\)\ &quot; &quot;_ ;_ * &quot;-&quot;??_)\ &quot; &quot;_ ;_ @_ "/>
    <numFmt numFmtId="185" formatCode="_ * #,##0.00_)\ _ _ ;_ * \(#,##0.00\)\ _ _ ;_ * &quot;-&quot;??_)\ _ _ ;_ @_ "/>
    <numFmt numFmtId="186" formatCode="#,##0&quot;р.&quot;;\-#,##0&quot;р.&quot;"/>
    <numFmt numFmtId="187" formatCode="#,##0&quot;р.&quot;;[Red]\-#,##0&quot;р.&quot;"/>
    <numFmt numFmtId="188" formatCode="#,##0.00&quot;р.&quot;;\-#,##0.00&quot;р.&quot;"/>
    <numFmt numFmtId="189" formatCode="#,##0.00&quot;р.&quot;;[Red]\-#,##0.00&quot;р.&quot;"/>
    <numFmt numFmtId="190" formatCode="_-* #,##0&quot;р.&quot;_-;\-* #,##0&quot;р.&quot;_-;_-* &quot;-&quot;&quot;р.&quot;_-;_-@_-"/>
    <numFmt numFmtId="191" formatCode="_-* #,##0_р_._-;\-* #,##0_р_._-;_-* &quot;-&quot;_р_._-;_-@_-"/>
    <numFmt numFmtId="192" formatCode="_-* #,##0.00&quot;р.&quot;_-;\-* #,##0.00&quot;р.&quot;_-;_-* &quot;-&quot;??&quot;р.&quot;_-;_-@_-"/>
    <numFmt numFmtId="193" formatCode="_-* #,##0.00_р_._-;\-* #,##0.00_р_._-;_-* &quot;-&quot;??_р_._-;_-@_-"/>
    <numFmt numFmtId="194" formatCode="#,##0\ &quot; &quot;;\-#,##0\ &quot; &quot;"/>
    <numFmt numFmtId="195" formatCode="#,##0\ &quot; &quot;;[Red]\-#,##0\ &quot; &quot;"/>
    <numFmt numFmtId="196" formatCode="#,##0.00\ &quot; &quot;;\-#,##0.00\ &quot; &quot;"/>
    <numFmt numFmtId="197" formatCode="#,##0.00\ &quot; &quot;;[Red]\-#,##0.00\ &quot; &quot;"/>
    <numFmt numFmtId="198" formatCode="_-* #,##0\ &quot; &quot;_-;\-* #,##0\ &quot; &quot;_-;_-* &quot;-&quot;\ &quot; &quot;_-;_-@_-"/>
    <numFmt numFmtId="199" formatCode="_-* #,##0\ _ _-;\-* #,##0\ _ _-;_-* &quot;-&quot;\ _ _-;_-@_-"/>
    <numFmt numFmtId="200" formatCode="_-* #,##0.00\ &quot; &quot;_-;\-* #,##0.00\ &quot; &quot;_-;_-* &quot;-&quot;??\ &quot; &quot;_-;_-@_-"/>
    <numFmt numFmtId="201" formatCode="_-* #,##0.00\ _ _-;\-* #,##0.00\ _ _-;_-* &quot;-&quot;??\ _ _-;_-@_-"/>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 &quot;դր.&quot;;\-#,##0\ &quot;դր.&quot;"/>
    <numFmt numFmtId="211" formatCode="#,##0\ &quot;դր.&quot;;[Red]\-#,##0\ &quot;դր.&quot;"/>
    <numFmt numFmtId="212" formatCode="#,##0.00\ &quot;դր.&quot;;\-#,##0.00\ &quot;դր.&quot;"/>
    <numFmt numFmtId="213" formatCode="#,##0.00\ &quot;դր.&quot;;[Red]\-#,##0.00\ &quot;դր.&quot;"/>
    <numFmt numFmtId="214" formatCode="_-* #,##0\ &quot;դր.&quot;_-;\-* #,##0\ &quot;դր.&quot;_-;_-* &quot;-&quot;\ &quot;դր.&quot;_-;_-@_-"/>
    <numFmt numFmtId="215" formatCode="_-* #,##0\ _դ_ր_._-;\-* #,##0\ _դ_ր_._-;_-* &quot;-&quot;\ _դ_ր_._-;_-@_-"/>
    <numFmt numFmtId="216" formatCode="_-* #,##0.00\ &quot;դր.&quot;_-;\-* #,##0.00\ &quot;դր.&quot;_-;_-* &quot;-&quot;??\ &quot;դր.&quot;_-;_-@_-"/>
    <numFmt numFmtId="217" formatCode="_-* #,##0.00\ _դ_ր_._-;\-* #,##0.00\ _դ_ր_._-;_-* &quot;-&quot;??\ _դ_ր_._-;_-@_-"/>
    <numFmt numFmtId="218" formatCode="#,##0.0"/>
    <numFmt numFmtId="219" formatCode="_-* #,##0.0\ _D_M_-;\-* #,##0.0\ _D_M_-;_-* &quot;-&quot;??\ _D_M_-;_-@_-"/>
    <numFmt numFmtId="220" formatCode="_-* #,##0.0_р_._-;\-* #,##0.0_р_._-;_-* &quot;-&quot;?_р_._-;_-@_-"/>
    <numFmt numFmtId="221" formatCode="_(* #,##0.0_);_(* \(#,##0.0\);_(* &quot;-&quot;?_);_(@_)"/>
    <numFmt numFmtId="222" formatCode="0.0"/>
    <numFmt numFmtId="223" formatCode="&quot;Yes&quot;;&quot;Yes&quot;;&quot;No&quot;"/>
    <numFmt numFmtId="224" formatCode="&quot;True&quot;;&quot;True&quot;;&quot;False&quot;"/>
    <numFmt numFmtId="225" formatCode="&quot;On&quot;;&quot;On&quot;;&quot;Off&quot;"/>
    <numFmt numFmtId="226" formatCode="[$€-2]\ #,##0.00_);[Red]\([$€-2]\ #,##0.00\)"/>
  </numFmts>
  <fonts count="49">
    <font>
      <sz val="10"/>
      <name val="Arial"/>
      <family val="0"/>
    </font>
    <font>
      <u val="single"/>
      <sz val="10"/>
      <color indexed="12"/>
      <name val="Arial"/>
      <family val="2"/>
    </font>
    <font>
      <u val="single"/>
      <sz val="10"/>
      <color indexed="36"/>
      <name val="Arial"/>
      <family val="2"/>
    </font>
    <font>
      <sz val="10"/>
      <name val="GHEA Grapalat"/>
      <family val="3"/>
    </font>
    <font>
      <i/>
      <sz val="10"/>
      <name val="GHEA Grapalat"/>
      <family val="3"/>
    </font>
    <font>
      <b/>
      <sz val="10"/>
      <name val="GHEA Grapalat"/>
      <family val="3"/>
    </font>
    <font>
      <b/>
      <sz val="11"/>
      <name val="GHEA Grapalat"/>
      <family val="3"/>
    </font>
    <font>
      <sz val="11"/>
      <name val="GHEA Grapalat"/>
      <family val="3"/>
    </font>
    <font>
      <b/>
      <sz val="9"/>
      <name val="GHEA Grapalat"/>
      <family val="3"/>
    </font>
    <font>
      <b/>
      <i/>
      <sz val="10"/>
      <name val="GHEA Grapalat"/>
      <family val="3"/>
    </font>
    <font>
      <i/>
      <sz val="8"/>
      <name val="GHEA Grapalat"/>
      <family val="3"/>
    </font>
    <font>
      <sz val="10"/>
      <color indexed="10"/>
      <name val="GHEA Grapalat"/>
      <family val="3"/>
    </font>
    <font>
      <sz val="10"/>
      <color indexed="8"/>
      <name val="GHEA Grapalat"/>
      <family val="3"/>
    </font>
    <font>
      <sz val="8"/>
      <name val="Arial"/>
      <family val="2"/>
    </font>
    <font>
      <b/>
      <sz val="12"/>
      <name val="GHEA Grapalat"/>
      <family val="3"/>
    </font>
    <font>
      <sz val="10"/>
      <color indexed="8"/>
      <name val="Arial Armenian"/>
      <family val="2"/>
    </font>
    <font>
      <sz val="10"/>
      <color indexed="9"/>
      <name val="Arial Armenian"/>
      <family val="2"/>
    </font>
    <font>
      <sz val="10"/>
      <color indexed="20"/>
      <name val="Arial Armenian"/>
      <family val="2"/>
    </font>
    <font>
      <b/>
      <sz val="10"/>
      <color indexed="52"/>
      <name val="Arial Armenian"/>
      <family val="2"/>
    </font>
    <font>
      <b/>
      <sz val="10"/>
      <color indexed="9"/>
      <name val="Arial Armenian"/>
      <family val="2"/>
    </font>
    <font>
      <i/>
      <sz val="10"/>
      <color indexed="23"/>
      <name val="Arial Armenian"/>
      <family val="2"/>
    </font>
    <font>
      <sz val="10"/>
      <color indexed="17"/>
      <name val="Arial Armenian"/>
      <family val="2"/>
    </font>
    <font>
      <b/>
      <sz val="15"/>
      <color indexed="56"/>
      <name val="Arial Armenian"/>
      <family val="2"/>
    </font>
    <font>
      <b/>
      <sz val="13"/>
      <color indexed="56"/>
      <name val="Arial Armenian"/>
      <family val="2"/>
    </font>
    <font>
      <b/>
      <sz val="11"/>
      <color indexed="56"/>
      <name val="Arial Armenian"/>
      <family val="2"/>
    </font>
    <font>
      <sz val="10"/>
      <color indexed="62"/>
      <name val="Arial Armenian"/>
      <family val="2"/>
    </font>
    <font>
      <sz val="10"/>
      <color indexed="52"/>
      <name val="Arial Armenian"/>
      <family val="2"/>
    </font>
    <font>
      <sz val="10"/>
      <color indexed="60"/>
      <name val="Arial Armenian"/>
      <family val="2"/>
    </font>
    <font>
      <b/>
      <sz val="10"/>
      <color indexed="63"/>
      <name val="Arial Armenian"/>
      <family val="2"/>
    </font>
    <font>
      <b/>
      <sz val="18"/>
      <color indexed="56"/>
      <name val="Cambria"/>
      <family val="2"/>
    </font>
    <font>
      <b/>
      <sz val="10"/>
      <color indexed="8"/>
      <name val="Arial Armenian"/>
      <family val="2"/>
    </font>
    <font>
      <sz val="10"/>
      <color indexed="10"/>
      <name val="Arial Armenian"/>
      <family val="2"/>
    </font>
    <font>
      <sz val="10"/>
      <color theme="1"/>
      <name val="Arial Armenian"/>
      <family val="2"/>
    </font>
    <font>
      <sz val="10"/>
      <color theme="0"/>
      <name val="Arial Armenian"/>
      <family val="2"/>
    </font>
    <font>
      <sz val="10"/>
      <color rgb="FF9C0006"/>
      <name val="Arial Armenian"/>
      <family val="2"/>
    </font>
    <font>
      <b/>
      <sz val="10"/>
      <color rgb="FFFA7D00"/>
      <name val="Arial Armenian"/>
      <family val="2"/>
    </font>
    <font>
      <b/>
      <sz val="10"/>
      <color theme="0"/>
      <name val="Arial Armenian"/>
      <family val="2"/>
    </font>
    <font>
      <i/>
      <sz val="10"/>
      <color rgb="FF7F7F7F"/>
      <name val="Arial Armenian"/>
      <family val="2"/>
    </font>
    <font>
      <sz val="10"/>
      <color rgb="FF006100"/>
      <name val="Arial Armenian"/>
      <family val="2"/>
    </font>
    <font>
      <b/>
      <sz val="15"/>
      <color theme="3"/>
      <name val="Arial Armenian"/>
      <family val="2"/>
    </font>
    <font>
      <b/>
      <sz val="13"/>
      <color theme="3"/>
      <name val="Arial Armenian"/>
      <family val="2"/>
    </font>
    <font>
      <b/>
      <sz val="11"/>
      <color theme="3"/>
      <name val="Arial Armenian"/>
      <family val="2"/>
    </font>
    <font>
      <sz val="10"/>
      <color rgb="FF3F3F76"/>
      <name val="Arial Armenian"/>
      <family val="2"/>
    </font>
    <font>
      <sz val="10"/>
      <color rgb="FFFA7D00"/>
      <name val="Arial Armenian"/>
      <family val="2"/>
    </font>
    <font>
      <sz val="10"/>
      <color rgb="FF9C6500"/>
      <name val="Arial Armenian"/>
      <family val="2"/>
    </font>
    <font>
      <b/>
      <sz val="10"/>
      <color rgb="FF3F3F3F"/>
      <name val="Arial Armenian"/>
      <family val="2"/>
    </font>
    <font>
      <b/>
      <sz val="18"/>
      <color theme="3"/>
      <name val="Cambria"/>
      <family val="2"/>
    </font>
    <font>
      <b/>
      <sz val="10"/>
      <color theme="1"/>
      <name val="Arial Armenian"/>
      <family val="2"/>
    </font>
    <font>
      <sz val="10"/>
      <color rgb="FFFF0000"/>
      <name val="Arial Armenian"/>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3">
    <xf numFmtId="0" fontId="0" fillId="0" borderId="0" xfId="0" applyAlignment="1">
      <alignment/>
    </xf>
    <xf numFmtId="0" fontId="3" fillId="32" borderId="0" xfId="0" applyFont="1" applyFill="1" applyAlignment="1">
      <alignment vertical="center"/>
    </xf>
    <xf numFmtId="0" fontId="8" fillId="32" borderId="10" xfId="0" applyFont="1" applyFill="1" applyBorder="1" applyAlignment="1">
      <alignment horizontal="center" vertical="center" textRotation="90" wrapText="1"/>
    </xf>
    <xf numFmtId="0" fontId="10" fillId="32" borderId="10"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9" fillId="32" borderId="10" xfId="0" applyFont="1" applyFill="1" applyBorder="1" applyAlignment="1">
      <alignment horizontal="center" vertical="center" wrapText="1"/>
    </xf>
    <xf numFmtId="218" fontId="9" fillId="32" borderId="11" xfId="0" applyNumberFormat="1" applyFont="1" applyFill="1" applyBorder="1" applyAlignment="1">
      <alignment horizontal="center" vertical="center" wrapText="1"/>
    </xf>
    <xf numFmtId="218" fontId="4" fillId="32" borderId="11" xfId="0" applyNumberFormat="1" applyFont="1" applyFill="1" applyBorder="1" applyAlignment="1">
      <alignment horizontal="center" vertical="center" wrapText="1"/>
    </xf>
    <xf numFmtId="49" fontId="3" fillId="32" borderId="10" xfId="60" applyNumberFormat="1" applyFont="1" applyFill="1" applyBorder="1" applyAlignment="1">
      <alignment horizontal="center" vertical="center" wrapText="1"/>
      <protection/>
    </xf>
    <xf numFmtId="0" fontId="3" fillId="32" borderId="10" xfId="0" applyFont="1" applyFill="1" applyBorder="1" applyAlignment="1">
      <alignment horizontal="left" vertical="center" wrapText="1"/>
    </xf>
    <xf numFmtId="0" fontId="3" fillId="32" borderId="0" xfId="0" applyFont="1" applyFill="1" applyAlignment="1">
      <alignment vertical="center" wrapText="1"/>
    </xf>
    <xf numFmtId="218" fontId="3" fillId="32" borderId="10" xfId="60" applyNumberFormat="1" applyFont="1" applyFill="1" applyBorder="1" applyAlignment="1">
      <alignment horizontal="center" vertical="center" wrapText="1"/>
      <protection/>
    </xf>
    <xf numFmtId="218" fontId="3" fillId="32" borderId="10" xfId="60" applyNumberFormat="1" applyFont="1" applyFill="1" applyBorder="1" applyAlignment="1">
      <alignment horizontal="left" vertical="center" wrapText="1"/>
      <protection/>
    </xf>
    <xf numFmtId="49" fontId="3" fillId="32" borderId="12" xfId="60" applyNumberFormat="1" applyFont="1" applyFill="1" applyBorder="1" applyAlignment="1">
      <alignment horizontal="center" vertical="center" wrapText="1"/>
      <protection/>
    </xf>
    <xf numFmtId="49" fontId="3" fillId="32" borderId="12" xfId="0" applyNumberFormat="1" applyFont="1" applyFill="1" applyBorder="1" applyAlignment="1">
      <alignment horizontal="center" vertical="center" wrapText="1"/>
    </xf>
    <xf numFmtId="49" fontId="3" fillId="32" borderId="13" xfId="60" applyNumberFormat="1" applyFont="1" applyFill="1" applyBorder="1" applyAlignment="1">
      <alignment horizontal="center" vertical="center" wrapText="1"/>
      <protection/>
    </xf>
    <xf numFmtId="218" fontId="3" fillId="32" borderId="14" xfId="60" applyNumberFormat="1" applyFont="1" applyFill="1" applyBorder="1" applyAlignment="1">
      <alignment horizontal="left" vertical="center" wrapText="1"/>
      <protection/>
    </xf>
    <xf numFmtId="218" fontId="3" fillId="32" borderId="15" xfId="0" applyNumberFormat="1" applyFont="1" applyFill="1" applyBorder="1" applyAlignment="1">
      <alignment horizontal="center" vertical="center" wrapText="1"/>
    </xf>
    <xf numFmtId="49" fontId="3" fillId="32" borderId="10" xfId="0" applyNumberFormat="1" applyFont="1" applyFill="1" applyBorder="1" applyAlignment="1">
      <alignment horizontal="center" vertical="center" wrapText="1"/>
    </xf>
    <xf numFmtId="49" fontId="3" fillId="32" borderId="16" xfId="60" applyNumberFormat="1" applyFont="1" applyFill="1" applyBorder="1" applyAlignment="1">
      <alignment horizontal="center" vertical="center" wrapText="1"/>
      <protection/>
    </xf>
    <xf numFmtId="0" fontId="9" fillId="32" borderId="15" xfId="0" applyFont="1" applyFill="1" applyBorder="1" applyAlignment="1">
      <alignment horizontal="center" vertical="center" wrapText="1"/>
    </xf>
    <xf numFmtId="218" fontId="4" fillId="32" borderId="15" xfId="0" applyNumberFormat="1" applyFont="1" applyFill="1" applyBorder="1" applyAlignment="1">
      <alignment horizontal="center" vertical="center" wrapText="1"/>
    </xf>
    <xf numFmtId="218" fontId="4" fillId="32" borderId="10" xfId="0" applyNumberFormat="1" applyFont="1" applyFill="1" applyBorder="1" applyAlignment="1">
      <alignment horizontal="center" vertical="center" wrapText="1"/>
    </xf>
    <xf numFmtId="0" fontId="3" fillId="32" borderId="10" xfId="0" applyFont="1" applyFill="1" applyBorder="1" applyAlignment="1">
      <alignment vertical="center" wrapText="1"/>
    </xf>
    <xf numFmtId="218" fontId="9" fillId="32" borderId="10" xfId="0" applyNumberFormat="1" applyFont="1" applyFill="1" applyBorder="1" applyAlignment="1">
      <alignment horizontal="center" vertical="center" wrapText="1"/>
    </xf>
    <xf numFmtId="218" fontId="9" fillId="32" borderId="15" xfId="60" applyNumberFormat="1" applyFont="1" applyFill="1" applyBorder="1" applyAlignment="1">
      <alignment horizontal="center" vertical="center" wrapText="1"/>
      <protection/>
    </xf>
    <xf numFmtId="0" fontId="3" fillId="32" borderId="10" xfId="0" applyFont="1" applyFill="1" applyBorder="1" applyAlignment="1">
      <alignment horizontal="center" vertical="center" wrapText="1"/>
    </xf>
    <xf numFmtId="218" fontId="9" fillId="32" borderId="15" xfId="0" applyNumberFormat="1" applyFont="1" applyFill="1" applyBorder="1" applyAlignment="1">
      <alignment horizontal="center" vertical="center" wrapText="1"/>
    </xf>
    <xf numFmtId="49" fontId="3" fillId="32" borderId="17" xfId="60" applyNumberFormat="1" applyFont="1" applyFill="1" applyBorder="1" applyAlignment="1">
      <alignment horizontal="center" vertical="center" wrapText="1"/>
      <protection/>
    </xf>
    <xf numFmtId="49" fontId="3" fillId="32" borderId="18" xfId="60" applyNumberFormat="1" applyFont="1" applyFill="1" applyBorder="1" applyAlignment="1">
      <alignment horizontal="center" vertical="center" wrapText="1"/>
      <protection/>
    </xf>
    <xf numFmtId="218" fontId="3" fillId="32" borderId="10" xfId="0" applyNumberFormat="1" applyFont="1" applyFill="1" applyBorder="1" applyAlignment="1">
      <alignment horizontal="center" vertical="center" wrapText="1"/>
    </xf>
    <xf numFmtId="49" fontId="3" fillId="32" borderId="11" xfId="0" applyNumberFormat="1" applyFont="1" applyFill="1" applyBorder="1" applyAlignment="1">
      <alignment horizontal="center" vertical="center" wrapText="1"/>
    </xf>
    <xf numFmtId="0" fontId="3" fillId="32" borderId="10" xfId="0" applyFont="1" applyFill="1" applyBorder="1" applyAlignment="1">
      <alignment vertical="center"/>
    </xf>
    <xf numFmtId="218" fontId="3" fillId="32" borderId="15" xfId="60" applyNumberFormat="1" applyFont="1" applyFill="1" applyBorder="1" applyAlignment="1">
      <alignment horizontal="center" vertical="center" wrapText="1"/>
      <protection/>
    </xf>
    <xf numFmtId="0" fontId="11" fillId="32" borderId="0" xfId="0" applyFont="1" applyFill="1" applyAlignment="1">
      <alignment/>
    </xf>
    <xf numFmtId="0" fontId="4" fillId="32" borderId="10" xfId="0" applyFont="1" applyFill="1" applyBorder="1" applyAlignment="1">
      <alignment horizontal="left" vertical="center" wrapText="1"/>
    </xf>
    <xf numFmtId="218" fontId="3" fillId="32" borderId="10" xfId="0" applyNumberFormat="1" applyFont="1" applyFill="1" applyBorder="1" applyAlignment="1">
      <alignment horizontal="left" vertical="center" wrapText="1"/>
    </xf>
    <xf numFmtId="218" fontId="3" fillId="32" borderId="10" xfId="59" applyNumberFormat="1" applyFont="1" applyFill="1" applyBorder="1" applyAlignment="1">
      <alignment horizontal="left" vertical="center" wrapText="1"/>
      <protection/>
    </xf>
    <xf numFmtId="218" fontId="3" fillId="32" borderId="10" xfId="59" applyNumberFormat="1" applyFont="1" applyFill="1" applyBorder="1" applyAlignment="1">
      <alignment horizontal="center" vertical="center" wrapText="1"/>
      <protection/>
    </xf>
    <xf numFmtId="49" fontId="3" fillId="32" borderId="13" xfId="0" applyNumberFormat="1" applyFont="1" applyFill="1" applyBorder="1" applyAlignment="1">
      <alignment horizontal="center" vertical="center" wrapText="1"/>
    </xf>
    <xf numFmtId="49" fontId="3" fillId="32" borderId="16" xfId="0" applyNumberFormat="1" applyFont="1" applyFill="1" applyBorder="1" applyAlignment="1">
      <alignment horizontal="center" vertical="center" wrapText="1"/>
    </xf>
    <xf numFmtId="0" fontId="3" fillId="32" borderId="15" xfId="0" applyFont="1" applyFill="1" applyBorder="1" applyAlignment="1">
      <alignment horizontal="left" vertical="center" wrapText="1"/>
    </xf>
    <xf numFmtId="0" fontId="9" fillId="32" borderId="10" xfId="60" applyFont="1" applyFill="1" applyBorder="1" applyAlignment="1">
      <alignment horizontal="center" vertical="center" wrapText="1"/>
      <protection/>
    </xf>
    <xf numFmtId="49" fontId="3" fillId="32" borderId="11" xfId="60" applyNumberFormat="1" applyFont="1" applyFill="1" applyBorder="1" applyAlignment="1">
      <alignment horizontal="center" vertical="center" wrapText="1"/>
      <protection/>
    </xf>
    <xf numFmtId="49" fontId="3" fillId="32" borderId="19" xfId="60" applyNumberFormat="1" applyFont="1" applyFill="1" applyBorder="1" applyAlignment="1">
      <alignment horizontal="center" vertical="center" wrapText="1"/>
      <protection/>
    </xf>
    <xf numFmtId="49" fontId="3" fillId="32" borderId="17" xfId="0" applyNumberFormat="1" applyFont="1" applyFill="1" applyBorder="1" applyAlignment="1">
      <alignment horizontal="center" vertical="center" wrapText="1"/>
    </xf>
    <xf numFmtId="0" fontId="3" fillId="32" borderId="10" xfId="59" applyFont="1" applyFill="1" applyBorder="1" applyAlignment="1">
      <alignment horizontal="left" vertical="center" wrapText="1"/>
      <protection/>
    </xf>
    <xf numFmtId="0" fontId="10" fillId="32" borderId="10" xfId="59" applyFont="1" applyFill="1" applyBorder="1" applyAlignment="1">
      <alignment horizontal="center" vertical="center" wrapText="1"/>
      <protection/>
    </xf>
    <xf numFmtId="218" fontId="4" fillId="32" borderId="10" xfId="59" applyNumberFormat="1" applyFont="1" applyFill="1" applyBorder="1" applyAlignment="1">
      <alignment horizontal="center" vertical="center" wrapText="1"/>
      <protection/>
    </xf>
    <xf numFmtId="0" fontId="3" fillId="32" borderId="10" xfId="58" applyFont="1" applyFill="1" applyBorder="1" applyAlignment="1">
      <alignment horizontal="left" vertical="center" wrapText="1"/>
      <protection/>
    </xf>
    <xf numFmtId="0" fontId="4" fillId="32" borderId="10" xfId="58" applyFont="1" applyFill="1" applyBorder="1" applyAlignment="1">
      <alignment horizontal="left" vertical="center" wrapText="1"/>
      <protection/>
    </xf>
    <xf numFmtId="218" fontId="4" fillId="32" borderId="10" xfId="58" applyNumberFormat="1" applyFont="1" applyFill="1" applyBorder="1" applyAlignment="1">
      <alignment horizontal="center" vertical="center" wrapText="1"/>
      <protection/>
    </xf>
    <xf numFmtId="0" fontId="4" fillId="32" borderId="10" xfId="59" applyFont="1" applyFill="1" applyBorder="1" applyAlignment="1">
      <alignment horizontal="left" vertical="center" wrapText="1"/>
      <protection/>
    </xf>
    <xf numFmtId="218" fontId="3" fillId="32" borderId="10" xfId="58" applyNumberFormat="1" applyFont="1" applyFill="1" applyBorder="1" applyAlignment="1">
      <alignment horizontal="center" vertical="center" wrapText="1"/>
      <protection/>
    </xf>
    <xf numFmtId="0" fontId="4" fillId="32" borderId="10" xfId="0" applyFont="1" applyFill="1" applyBorder="1" applyAlignment="1">
      <alignment vertical="center" wrapText="1"/>
    </xf>
    <xf numFmtId="218" fontId="4" fillId="32" borderId="10" xfId="57" applyNumberFormat="1" applyFont="1" applyFill="1" applyBorder="1" applyAlignment="1">
      <alignment horizontal="center" vertical="center" wrapText="1"/>
      <protection/>
    </xf>
    <xf numFmtId="218" fontId="4" fillId="32" borderId="10" xfId="60" applyNumberFormat="1" applyFont="1" applyFill="1" applyBorder="1" applyAlignment="1">
      <alignment horizontal="center" vertical="center" wrapText="1"/>
      <protection/>
    </xf>
    <xf numFmtId="0" fontId="3" fillId="32" borderId="13" xfId="0" applyFont="1" applyFill="1" applyBorder="1" applyAlignment="1">
      <alignment vertical="center" wrapText="1"/>
    </xf>
    <xf numFmtId="49" fontId="3" fillId="32" borderId="19" xfId="0" applyNumberFormat="1" applyFont="1" applyFill="1" applyBorder="1" applyAlignment="1">
      <alignment horizontal="center" vertical="center" wrapText="1"/>
    </xf>
    <xf numFmtId="218" fontId="9" fillId="32" borderId="10" xfId="60" applyNumberFormat="1" applyFont="1" applyFill="1" applyBorder="1" applyAlignment="1">
      <alignment horizontal="center" vertical="center" wrapText="1"/>
      <protection/>
    </xf>
    <xf numFmtId="0" fontId="3" fillId="32" borderId="14" xfId="0" applyFont="1" applyFill="1" applyBorder="1" applyAlignment="1">
      <alignment horizontal="left" vertical="center" wrapText="1"/>
    </xf>
    <xf numFmtId="0" fontId="9" fillId="32" borderId="13" xfId="0" applyFont="1" applyFill="1" applyBorder="1" applyAlignment="1">
      <alignment horizontal="center" vertical="center" wrapText="1"/>
    </xf>
    <xf numFmtId="0" fontId="10" fillId="32" borderId="15" xfId="0" applyFont="1" applyFill="1" applyBorder="1" applyAlignment="1">
      <alignment horizontal="center" vertical="center" wrapText="1"/>
    </xf>
    <xf numFmtId="218" fontId="3" fillId="32" borderId="13" xfId="60" applyNumberFormat="1" applyFont="1" applyFill="1" applyBorder="1" applyAlignment="1">
      <alignment horizontal="center" vertical="center" wrapText="1"/>
      <protection/>
    </xf>
    <xf numFmtId="218" fontId="3" fillId="32" borderId="13" xfId="60" applyNumberFormat="1" applyFont="1" applyFill="1" applyBorder="1" applyAlignment="1">
      <alignment horizontal="left" vertical="center" wrapText="1"/>
      <protection/>
    </xf>
    <xf numFmtId="0" fontId="3" fillId="32" borderId="17" xfId="0" applyFont="1" applyFill="1" applyBorder="1" applyAlignment="1">
      <alignment horizontal="center" vertical="center" wrapText="1"/>
    </xf>
    <xf numFmtId="0" fontId="3" fillId="32" borderId="18" xfId="0" applyFont="1" applyFill="1" applyBorder="1" applyAlignment="1">
      <alignment horizontal="center" vertical="center" wrapText="1"/>
    </xf>
    <xf numFmtId="218" fontId="3" fillId="32" borderId="11" xfId="60" applyNumberFormat="1" applyFont="1" applyFill="1" applyBorder="1" applyAlignment="1">
      <alignment horizontal="center" vertical="center" wrapText="1"/>
      <protection/>
    </xf>
    <xf numFmtId="218" fontId="3" fillId="32" borderId="16" xfId="0" applyNumberFormat="1" applyFont="1" applyFill="1" applyBorder="1" applyAlignment="1">
      <alignment horizontal="center" vertical="center" wrapText="1"/>
    </xf>
    <xf numFmtId="218" fontId="4" fillId="32" borderId="16" xfId="0" applyNumberFormat="1" applyFont="1" applyFill="1" applyBorder="1" applyAlignment="1">
      <alignment horizontal="center" vertical="center" wrapText="1"/>
    </xf>
    <xf numFmtId="218" fontId="4" fillId="32" borderId="11" xfId="60" applyNumberFormat="1" applyFont="1" applyFill="1" applyBorder="1" applyAlignment="1">
      <alignment horizontal="center" vertical="center" wrapText="1"/>
      <protection/>
    </xf>
    <xf numFmtId="0" fontId="4" fillId="32" borderId="10" xfId="0" applyFont="1" applyFill="1" applyBorder="1" applyAlignment="1">
      <alignment horizontal="center" vertical="center" wrapText="1"/>
    </xf>
    <xf numFmtId="218" fontId="4" fillId="32" borderId="10" xfId="60" applyNumberFormat="1" applyFont="1" applyFill="1" applyBorder="1" applyAlignment="1">
      <alignment horizontal="left" vertical="center" wrapText="1"/>
      <protection/>
    </xf>
    <xf numFmtId="0" fontId="3" fillId="32" borderId="10" xfId="0" applyFont="1" applyFill="1" applyBorder="1" applyAlignment="1">
      <alignment horizontal="justify" vertical="center" wrapText="1"/>
    </xf>
    <xf numFmtId="218" fontId="3" fillId="32" borderId="11" xfId="0" applyNumberFormat="1" applyFont="1" applyFill="1" applyBorder="1" applyAlignment="1">
      <alignment horizontal="left" vertical="center" wrapText="1"/>
    </xf>
    <xf numFmtId="218" fontId="3" fillId="32" borderId="10" xfId="61" applyNumberFormat="1" applyFont="1" applyFill="1" applyBorder="1" applyAlignment="1">
      <alignment horizontal="left" vertical="center" wrapText="1"/>
      <protection/>
    </xf>
    <xf numFmtId="218" fontId="3" fillId="32" borderId="11" xfId="60" applyNumberFormat="1" applyFont="1" applyFill="1" applyBorder="1" applyAlignment="1">
      <alignment horizontal="left" vertical="center" wrapText="1"/>
      <protection/>
    </xf>
    <xf numFmtId="0" fontId="3" fillId="32" borderId="10" xfId="60" applyFont="1" applyFill="1" applyBorder="1" applyAlignment="1">
      <alignment horizontal="left" vertical="center" wrapText="1"/>
      <protection/>
    </xf>
    <xf numFmtId="218" fontId="3" fillId="32" borderId="10" xfId="0" applyNumberFormat="1" applyFont="1" applyFill="1" applyBorder="1" applyAlignment="1">
      <alignment horizontal="center" vertical="center" shrinkToFit="1"/>
    </xf>
    <xf numFmtId="0" fontId="4" fillId="32" borderId="15" xfId="0" applyFont="1" applyFill="1" applyBorder="1" applyAlignment="1">
      <alignment horizontal="left" vertical="center" wrapText="1"/>
    </xf>
    <xf numFmtId="0" fontId="4" fillId="32" borderId="20" xfId="0" applyFont="1" applyFill="1" applyBorder="1" applyAlignment="1">
      <alignment horizontal="left" vertical="center" wrapText="1"/>
    </xf>
    <xf numFmtId="0" fontId="3" fillId="32" borderId="17" xfId="0" applyFont="1" applyFill="1" applyBorder="1" applyAlignment="1">
      <alignment vertical="center" wrapText="1"/>
    </xf>
    <xf numFmtId="0" fontId="4" fillId="32" borderId="14" xfId="0" applyFont="1" applyFill="1" applyBorder="1" applyAlignment="1">
      <alignment horizontal="left" vertical="center" wrapText="1"/>
    </xf>
    <xf numFmtId="0" fontId="4" fillId="32" borderId="11" xfId="0" applyFont="1" applyFill="1" applyBorder="1" applyAlignment="1">
      <alignment vertical="center" wrapText="1"/>
    </xf>
    <xf numFmtId="218" fontId="9" fillId="32" borderId="11" xfId="60" applyNumberFormat="1" applyFont="1" applyFill="1" applyBorder="1" applyAlignment="1">
      <alignment horizontal="center" vertical="center" wrapText="1"/>
      <protection/>
    </xf>
    <xf numFmtId="0" fontId="5" fillId="32" borderId="13" xfId="0" applyFont="1" applyFill="1" applyBorder="1" applyAlignment="1">
      <alignment vertical="center" wrapText="1"/>
    </xf>
    <xf numFmtId="0" fontId="5" fillId="32" borderId="10" xfId="0" applyFont="1" applyFill="1" applyBorder="1" applyAlignment="1">
      <alignment horizontal="left" vertical="center" wrapText="1"/>
    </xf>
    <xf numFmtId="0" fontId="9" fillId="32" borderId="10" xfId="0" applyFont="1" applyFill="1" applyBorder="1" applyAlignment="1">
      <alignment horizontal="left" vertical="center" wrapText="1"/>
    </xf>
    <xf numFmtId="0" fontId="3" fillId="32" borderId="12" xfId="0" applyFont="1" applyFill="1" applyBorder="1" applyAlignment="1">
      <alignment horizontal="center" vertical="center" wrapText="1"/>
    </xf>
    <xf numFmtId="218" fontId="12" fillId="32" borderId="10" xfId="0" applyNumberFormat="1" applyFont="1" applyFill="1" applyBorder="1" applyAlignment="1">
      <alignment horizontal="center" vertical="center"/>
    </xf>
    <xf numFmtId="49" fontId="3" fillId="32" borderId="18" xfId="0" applyNumberFormat="1"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32" borderId="0" xfId="0" applyFont="1" applyFill="1" applyAlignment="1">
      <alignment horizontal="left" vertical="center" wrapText="1"/>
    </xf>
    <xf numFmtId="218" fontId="3" fillId="32" borderId="0" xfId="0" applyNumberFormat="1" applyFont="1" applyFill="1" applyAlignment="1">
      <alignment horizontal="center" vertical="center" wrapText="1"/>
    </xf>
    <xf numFmtId="0" fontId="3" fillId="32" borderId="0" xfId="0" applyFont="1" applyFill="1" applyAlignment="1">
      <alignment horizontal="center" vertical="center" wrapText="1"/>
    </xf>
    <xf numFmtId="218" fontId="3" fillId="32" borderId="0" xfId="0" applyNumberFormat="1" applyFont="1" applyFill="1" applyAlignment="1">
      <alignment horizontal="center" vertical="center" wrapText="1"/>
    </xf>
    <xf numFmtId="0" fontId="3" fillId="32" borderId="0" xfId="0" applyFont="1" applyFill="1" applyAlignment="1">
      <alignment horizontal="left" vertical="center" wrapText="1"/>
    </xf>
    <xf numFmtId="0" fontId="3" fillId="32" borderId="0" xfId="0" applyFont="1" applyFill="1" applyAlignment="1">
      <alignment horizontal="center" vertical="center" wrapText="1"/>
    </xf>
    <xf numFmtId="49" fontId="3" fillId="0" borderId="10" xfId="60" applyNumberFormat="1" applyFont="1" applyBorder="1" applyAlignment="1">
      <alignment horizontal="center" vertical="center" wrapText="1"/>
      <protection/>
    </xf>
    <xf numFmtId="0" fontId="3" fillId="0" borderId="10" xfId="0" applyFont="1" applyBorder="1" applyAlignment="1">
      <alignment horizontal="left" vertical="center" wrapText="1"/>
    </xf>
    <xf numFmtId="218" fontId="9" fillId="0" borderId="10" xfId="0" applyNumberFormat="1" applyFont="1" applyBorder="1" applyAlignment="1">
      <alignment horizontal="center" vertical="center" wrapText="1"/>
    </xf>
    <xf numFmtId="218" fontId="3" fillId="0" borderId="10" xfId="60" applyNumberFormat="1" applyFont="1" applyBorder="1" applyAlignment="1">
      <alignment horizontal="center" vertical="center" wrapText="1"/>
      <protection/>
    </xf>
    <xf numFmtId="218" fontId="3" fillId="0" borderId="10" xfId="60" applyNumberFormat="1" applyFont="1" applyBorder="1" applyAlignment="1">
      <alignment horizontal="left" vertical="center" wrapText="1"/>
      <protection/>
    </xf>
    <xf numFmtId="49" fontId="3" fillId="0" borderId="11" xfId="60" applyNumberFormat="1" applyFont="1" applyBorder="1" applyAlignment="1">
      <alignment horizontal="center" vertical="center" wrapText="1"/>
      <protection/>
    </xf>
    <xf numFmtId="0" fontId="3" fillId="0" borderId="10" xfId="0" applyFont="1" applyBorder="1" applyAlignment="1">
      <alignment vertical="center" wrapText="1"/>
    </xf>
    <xf numFmtId="218" fontId="4" fillId="0" borderId="10" xfId="0" applyNumberFormat="1" applyFont="1" applyBorder="1" applyAlignment="1">
      <alignment horizontal="center" vertical="center" wrapText="1"/>
    </xf>
    <xf numFmtId="218" fontId="9" fillId="0" borderId="10" xfId="0" applyNumberFormat="1" applyFont="1" applyBorder="1" applyAlignment="1" quotePrefix="1">
      <alignment horizontal="center" vertical="center" wrapText="1"/>
    </xf>
    <xf numFmtId="218" fontId="9" fillId="0" borderId="10" xfId="60" applyNumberFormat="1" applyFont="1" applyBorder="1" applyAlignment="1">
      <alignment horizontal="center" vertical="center" wrapText="1"/>
      <protection/>
    </xf>
    <xf numFmtId="49" fontId="3" fillId="0" borderId="12" xfId="60" applyNumberFormat="1" applyFont="1" applyBorder="1" applyAlignment="1">
      <alignment horizontal="center" vertical="center" wrapText="1"/>
      <protection/>
    </xf>
    <xf numFmtId="49" fontId="3" fillId="0" borderId="13" xfId="60" applyNumberFormat="1" applyFont="1" applyBorder="1" applyAlignment="1">
      <alignment horizontal="center" vertical="center" wrapText="1"/>
      <protection/>
    </xf>
    <xf numFmtId="0" fontId="3" fillId="0" borderId="15" xfId="0" applyFont="1" applyBorder="1" applyAlignment="1">
      <alignment horizontal="left" vertical="center" wrapText="1"/>
    </xf>
    <xf numFmtId="0" fontId="3" fillId="0" borderId="20" xfId="0" applyFont="1" applyBorder="1" applyAlignment="1">
      <alignment horizontal="center" vertical="center" wrapText="1"/>
    </xf>
    <xf numFmtId="218" fontId="3" fillId="0" borderId="16" xfId="60" applyNumberFormat="1" applyFont="1" applyBorder="1" applyAlignment="1">
      <alignment horizontal="center" vertical="center" wrapText="1"/>
      <protection/>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0" fillId="0" borderId="15" xfId="0" applyFont="1" applyBorder="1" applyAlignment="1">
      <alignment horizontal="center" vertical="center" wrapText="1"/>
    </xf>
    <xf numFmtId="218" fontId="3" fillId="0" borderId="11" xfId="60" applyNumberFormat="1" applyFont="1" applyBorder="1" applyAlignment="1">
      <alignment horizontal="center" vertical="center" wrapText="1"/>
      <protection/>
    </xf>
    <xf numFmtId="218" fontId="3" fillId="0" borderId="16" xfId="0" applyNumberFormat="1" applyFont="1" applyBorder="1" applyAlignment="1">
      <alignment horizontal="center" vertical="center" wrapText="1"/>
    </xf>
    <xf numFmtId="49" fontId="3" fillId="0" borderId="17" xfId="60" applyNumberFormat="1" applyFont="1" applyBorder="1" applyAlignment="1">
      <alignment horizontal="center" vertical="center" wrapText="1"/>
      <protection/>
    </xf>
    <xf numFmtId="49" fontId="3" fillId="0" borderId="18" xfId="60" applyNumberFormat="1" applyFont="1" applyBorder="1" applyAlignment="1">
      <alignment horizontal="center" vertical="center" wrapText="1"/>
      <protection/>
    </xf>
    <xf numFmtId="218" fontId="3" fillId="0" borderId="15" xfId="0" applyNumberFormat="1" applyFont="1" applyBorder="1" applyAlignment="1">
      <alignment horizontal="center" vertical="center" wrapText="1"/>
    </xf>
    <xf numFmtId="0" fontId="3" fillId="0" borderId="15" xfId="0" applyFont="1" applyBorder="1" applyAlignment="1">
      <alignment horizontal="center" vertical="center" wrapText="1"/>
    </xf>
    <xf numFmtId="49" fontId="3" fillId="0" borderId="19" xfId="60" applyNumberFormat="1" applyFont="1" applyBorder="1" applyAlignment="1">
      <alignment horizontal="center" vertical="center" wrapText="1"/>
      <protection/>
    </xf>
    <xf numFmtId="218" fontId="4" fillId="0" borderId="15" xfId="0" applyNumberFormat="1" applyFont="1" applyBorder="1" applyAlignment="1">
      <alignment horizontal="center" vertical="center" wrapText="1"/>
    </xf>
    <xf numFmtId="0" fontId="3" fillId="32" borderId="13" xfId="0" applyFont="1" applyFill="1" applyBorder="1" applyAlignment="1">
      <alignment horizontal="left" vertical="center" wrapText="1"/>
    </xf>
    <xf numFmtId="0" fontId="3" fillId="32" borderId="11" xfId="0" applyFont="1" applyFill="1" applyBorder="1" applyAlignment="1">
      <alignment horizontal="left" vertical="center" wrapText="1"/>
    </xf>
    <xf numFmtId="0" fontId="3" fillId="32" borderId="0" xfId="0" applyFont="1" applyFill="1" applyAlignment="1">
      <alignment vertical="center" wrapText="1"/>
    </xf>
    <xf numFmtId="0" fontId="3" fillId="32" borderId="15" xfId="0" applyFont="1" applyFill="1" applyBorder="1" applyAlignment="1">
      <alignment horizontal="center" vertical="center" wrapText="1"/>
    </xf>
    <xf numFmtId="0" fontId="14" fillId="32" borderId="0" xfId="0" applyFont="1" applyFill="1" applyAlignment="1">
      <alignment horizontal="right" vertical="center" wrapText="1"/>
    </xf>
    <xf numFmtId="0" fontId="3" fillId="32" borderId="13" xfId="0" applyFont="1" applyFill="1" applyBorder="1" applyAlignment="1">
      <alignment horizontal="left" vertical="center" wrapText="1"/>
    </xf>
    <xf numFmtId="0" fontId="3" fillId="32" borderId="18" xfId="0" applyFont="1" applyFill="1" applyBorder="1" applyAlignment="1">
      <alignment horizontal="left" vertical="center" wrapText="1"/>
    </xf>
    <xf numFmtId="0" fontId="3" fillId="32" borderId="11" xfId="0" applyFont="1" applyFill="1" applyBorder="1" applyAlignment="1">
      <alignment horizontal="left" vertical="center" wrapText="1"/>
    </xf>
    <xf numFmtId="0" fontId="6" fillId="32" borderId="0" xfId="0" applyFont="1" applyFill="1" applyAlignment="1">
      <alignment horizontal="center" vertical="center" wrapText="1"/>
    </xf>
    <xf numFmtId="0" fontId="3" fillId="32" borderId="0" xfId="0" applyFont="1" applyFill="1" applyAlignment="1">
      <alignment vertical="center" wrapText="1"/>
    </xf>
    <xf numFmtId="0" fontId="7" fillId="32" borderId="0" xfId="0" applyFont="1" applyFill="1" applyAlignment="1">
      <alignment vertical="center" wrapText="1"/>
    </xf>
    <xf numFmtId="0" fontId="8" fillId="32" borderId="16" xfId="0" applyFont="1" applyFill="1" applyBorder="1" applyAlignment="1">
      <alignment horizontal="center" vertical="center" wrapText="1"/>
    </xf>
    <xf numFmtId="0" fontId="8" fillId="32" borderId="21" xfId="0" applyFont="1" applyFill="1" applyBorder="1" applyAlignment="1">
      <alignment horizontal="center" vertical="center" wrapText="1"/>
    </xf>
    <xf numFmtId="0" fontId="8" fillId="32" borderId="15"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1" xfId="0" applyFont="1" applyFill="1" applyBorder="1" applyAlignment="1">
      <alignment vertical="center" wrapText="1"/>
    </xf>
    <xf numFmtId="218" fontId="5" fillId="32" borderId="13" xfId="0" applyNumberFormat="1" applyFont="1" applyFill="1" applyBorder="1" applyAlignment="1">
      <alignment horizontal="center" vertical="center" wrapText="1"/>
    </xf>
    <xf numFmtId="218" fontId="5" fillId="32" borderId="11" xfId="0" applyNumberFormat="1" applyFont="1" applyFill="1" applyBorder="1" applyAlignment="1">
      <alignment horizontal="center" vertical="center" wrapText="1"/>
    </xf>
    <xf numFmtId="0" fontId="5" fillId="32" borderId="11"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rit" xfId="57"/>
    <cellStyle name="Normal_Gayan" xfId="58"/>
    <cellStyle name="Normal_havelvacerit" xfId="59"/>
    <cellStyle name="Normal_havelvacwchpet" xfId="60"/>
    <cellStyle name="Normal_havelvacwchpet 2"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84"/>
  <sheetViews>
    <sheetView tabSelected="1" zoomScalePageLayoutView="0" workbookViewId="0" topLeftCell="A265">
      <selection activeCell="G203" sqref="G203"/>
    </sheetView>
  </sheetViews>
  <sheetFormatPr defaultColWidth="9.140625" defaultRowHeight="12.75"/>
  <cols>
    <col min="1" max="1" width="4.8515625" style="126" customWidth="1"/>
    <col min="2" max="2" width="4.421875" style="126" customWidth="1"/>
    <col min="3" max="3" width="4.57421875" style="126" customWidth="1"/>
    <col min="4" max="4" width="38.8515625" style="92" customWidth="1"/>
    <col min="5" max="5" width="27.7109375" style="126" customWidth="1"/>
    <col min="6" max="6" width="16.8515625" style="93" customWidth="1"/>
    <col min="7" max="7" width="44.28125" style="92" customWidth="1"/>
    <col min="8" max="16384" width="9.140625" style="1" customWidth="1"/>
  </cols>
  <sheetData>
    <row r="1" ht="21.75" customHeight="1">
      <c r="G1" s="128" t="s">
        <v>205</v>
      </c>
    </row>
    <row r="2" ht="20.25" customHeight="1">
      <c r="G2" s="128" t="s">
        <v>57</v>
      </c>
    </row>
    <row r="3" spans="1:7" ht="19.5" customHeight="1">
      <c r="A3" s="132" t="s">
        <v>58</v>
      </c>
      <c r="B3" s="133"/>
      <c r="C3" s="133"/>
      <c r="D3" s="133"/>
      <c r="E3" s="133"/>
      <c r="F3" s="133"/>
      <c r="G3" s="133"/>
    </row>
    <row r="4" spans="1:7" ht="75.75" customHeight="1">
      <c r="A4" s="132" t="s">
        <v>306</v>
      </c>
      <c r="B4" s="134"/>
      <c r="C4" s="134"/>
      <c r="D4" s="134"/>
      <c r="E4" s="134"/>
      <c r="F4" s="134"/>
      <c r="G4" s="134"/>
    </row>
    <row r="5" spans="3:7" ht="3" customHeight="1">
      <c r="C5" s="94"/>
      <c r="D5" s="94"/>
      <c r="E5" s="94"/>
      <c r="F5" s="95"/>
      <c r="G5" s="96"/>
    </row>
    <row r="6" spans="1:7" ht="66.75" customHeight="1">
      <c r="A6" s="135" t="s">
        <v>59</v>
      </c>
      <c r="B6" s="136"/>
      <c r="C6" s="137"/>
      <c r="D6" s="138" t="s">
        <v>126</v>
      </c>
      <c r="E6" s="138" t="s">
        <v>60</v>
      </c>
      <c r="F6" s="140" t="s">
        <v>298</v>
      </c>
      <c r="G6" s="138" t="s">
        <v>61</v>
      </c>
    </row>
    <row r="7" spans="1:7" ht="45" customHeight="1">
      <c r="A7" s="2" t="s">
        <v>62</v>
      </c>
      <c r="B7" s="2" t="s">
        <v>63</v>
      </c>
      <c r="C7" s="2" t="s">
        <v>64</v>
      </c>
      <c r="D7" s="139"/>
      <c r="E7" s="139"/>
      <c r="F7" s="141"/>
      <c r="G7" s="142"/>
    </row>
    <row r="8" spans="1:7" ht="13.5">
      <c r="A8" s="3">
        <v>1</v>
      </c>
      <c r="B8" s="3">
        <v>2</v>
      </c>
      <c r="C8" s="3">
        <v>3</v>
      </c>
      <c r="D8" s="3">
        <v>4</v>
      </c>
      <c r="E8" s="3">
        <v>5</v>
      </c>
      <c r="F8" s="3">
        <v>6</v>
      </c>
      <c r="G8" s="3">
        <v>7</v>
      </c>
    </row>
    <row r="9" spans="1:7" ht="43.5" customHeight="1">
      <c r="A9" s="4"/>
      <c r="B9" s="4"/>
      <c r="C9" s="4"/>
      <c r="D9" s="4"/>
      <c r="E9" s="5" t="s">
        <v>70</v>
      </c>
      <c r="F9" s="6">
        <f>SUM(F10:F15)</f>
        <v>1356173.2000000002</v>
      </c>
      <c r="G9" s="7"/>
    </row>
    <row r="10" spans="1:7" ht="84" customHeight="1">
      <c r="A10" s="8" t="s">
        <v>50</v>
      </c>
      <c r="B10" s="8" t="s">
        <v>50</v>
      </c>
      <c r="C10" s="8" t="s">
        <v>50</v>
      </c>
      <c r="D10" s="9" t="s">
        <v>97</v>
      </c>
      <c r="E10" s="10"/>
      <c r="F10" s="11">
        <v>123278</v>
      </c>
      <c r="G10" s="12" t="s">
        <v>31</v>
      </c>
    </row>
    <row r="11" spans="1:7" ht="44.25" customHeight="1">
      <c r="A11" s="13" t="s">
        <v>55</v>
      </c>
      <c r="B11" s="14" t="s">
        <v>50</v>
      </c>
      <c r="C11" s="15" t="s">
        <v>50</v>
      </c>
      <c r="D11" s="16" t="s">
        <v>118</v>
      </c>
      <c r="E11" s="5"/>
      <c r="F11" s="17">
        <v>121208</v>
      </c>
      <c r="G11" s="12" t="s">
        <v>224</v>
      </c>
    </row>
    <row r="12" spans="1:7" ht="44.25" customHeight="1">
      <c r="A12" s="8" t="s">
        <v>55</v>
      </c>
      <c r="B12" s="18" t="s">
        <v>54</v>
      </c>
      <c r="C12" s="19" t="s">
        <v>54</v>
      </c>
      <c r="D12" s="9" t="s">
        <v>79</v>
      </c>
      <c r="E12" s="20"/>
      <c r="F12" s="17">
        <v>581440.3</v>
      </c>
      <c r="G12" s="12" t="s">
        <v>25</v>
      </c>
    </row>
    <row r="13" spans="1:7" ht="40.5" customHeight="1">
      <c r="A13" s="8" t="s">
        <v>52</v>
      </c>
      <c r="B13" s="8" t="s">
        <v>49</v>
      </c>
      <c r="C13" s="8" t="s">
        <v>50</v>
      </c>
      <c r="D13" s="9" t="s">
        <v>107</v>
      </c>
      <c r="E13" s="21"/>
      <c r="F13" s="11">
        <v>371328.4</v>
      </c>
      <c r="G13" s="12" t="s">
        <v>34</v>
      </c>
    </row>
    <row r="14" spans="1:7" ht="48" customHeight="1">
      <c r="A14" s="8" t="s">
        <v>52</v>
      </c>
      <c r="B14" s="8" t="s">
        <v>49</v>
      </c>
      <c r="C14" s="8" t="s">
        <v>50</v>
      </c>
      <c r="D14" s="9" t="s">
        <v>108</v>
      </c>
      <c r="E14" s="21"/>
      <c r="F14" s="11">
        <v>64336.5</v>
      </c>
      <c r="G14" s="12" t="s">
        <v>33</v>
      </c>
    </row>
    <row r="15" spans="1:7" ht="40.5" customHeight="1">
      <c r="A15" s="8" t="s">
        <v>52</v>
      </c>
      <c r="B15" s="8" t="s">
        <v>49</v>
      </c>
      <c r="C15" s="8" t="s">
        <v>50</v>
      </c>
      <c r="D15" s="9" t="s">
        <v>96</v>
      </c>
      <c r="E15" s="22"/>
      <c r="F15" s="11">
        <v>94582</v>
      </c>
      <c r="G15" s="12" t="s">
        <v>32</v>
      </c>
    </row>
    <row r="16" spans="1:7" ht="53.25" customHeight="1">
      <c r="A16" s="8"/>
      <c r="B16" s="8"/>
      <c r="C16" s="8"/>
      <c r="D16" s="9"/>
      <c r="E16" s="24" t="s">
        <v>250</v>
      </c>
      <c r="F16" s="25">
        <f>F17</f>
        <v>252473.9</v>
      </c>
      <c r="G16" s="12"/>
    </row>
    <row r="17" spans="1:7" ht="80.25" customHeight="1">
      <c r="A17" s="98" t="s">
        <v>52</v>
      </c>
      <c r="B17" s="98" t="s">
        <v>51</v>
      </c>
      <c r="C17" s="98" t="s">
        <v>48</v>
      </c>
      <c r="D17" s="99" t="s">
        <v>13</v>
      </c>
      <c r="E17" s="100"/>
      <c r="F17" s="101">
        <v>252473.9</v>
      </c>
      <c r="G17" s="102" t="s">
        <v>252</v>
      </c>
    </row>
    <row r="18" spans="1:7" ht="64.5" customHeight="1">
      <c r="A18" s="26"/>
      <c r="B18" s="26"/>
      <c r="C18" s="18"/>
      <c r="D18" s="9"/>
      <c r="E18" s="5" t="s">
        <v>65</v>
      </c>
      <c r="F18" s="27">
        <f>F19+F20+F21+F22+F23+F24</f>
        <v>555368.3</v>
      </c>
      <c r="G18" s="9"/>
    </row>
    <row r="19" spans="1:7" ht="39.75" customHeight="1">
      <c r="A19" s="18" t="s">
        <v>50</v>
      </c>
      <c r="B19" s="18" t="s">
        <v>49</v>
      </c>
      <c r="C19" s="18" t="s">
        <v>50</v>
      </c>
      <c r="D19" s="9" t="s">
        <v>105</v>
      </c>
      <c r="E19" s="26"/>
      <c r="F19" s="17">
        <v>30837.5</v>
      </c>
      <c r="G19" s="9" t="s">
        <v>139</v>
      </c>
    </row>
    <row r="20" spans="1:7" ht="39.75" customHeight="1">
      <c r="A20" s="18" t="s">
        <v>50</v>
      </c>
      <c r="B20" s="18" t="s">
        <v>49</v>
      </c>
      <c r="C20" s="18" t="s">
        <v>50</v>
      </c>
      <c r="D20" s="9" t="s">
        <v>388</v>
      </c>
      <c r="E20" s="26"/>
      <c r="F20" s="17">
        <v>29056</v>
      </c>
      <c r="G20" s="9" t="s">
        <v>139</v>
      </c>
    </row>
    <row r="21" spans="1:7" ht="66.75" customHeight="1">
      <c r="A21" s="18" t="s">
        <v>50</v>
      </c>
      <c r="B21" s="18" t="s">
        <v>49</v>
      </c>
      <c r="C21" s="18" t="s">
        <v>50</v>
      </c>
      <c r="D21" s="9" t="s">
        <v>66</v>
      </c>
      <c r="E21" s="26"/>
      <c r="F21" s="17">
        <v>253611.8</v>
      </c>
      <c r="G21" s="9" t="s">
        <v>120</v>
      </c>
    </row>
    <row r="22" spans="1:7" ht="66.75" customHeight="1">
      <c r="A22" s="18" t="s">
        <v>50</v>
      </c>
      <c r="B22" s="18" t="s">
        <v>49</v>
      </c>
      <c r="C22" s="18" t="s">
        <v>50</v>
      </c>
      <c r="D22" s="9" t="s">
        <v>389</v>
      </c>
      <c r="E22" s="26"/>
      <c r="F22" s="17">
        <v>27100</v>
      </c>
      <c r="G22" s="9" t="s">
        <v>120</v>
      </c>
    </row>
    <row r="23" spans="1:7" ht="66.75" customHeight="1">
      <c r="A23" s="18" t="s">
        <v>50</v>
      </c>
      <c r="B23" s="18" t="s">
        <v>49</v>
      </c>
      <c r="C23" s="18" t="s">
        <v>50</v>
      </c>
      <c r="D23" s="9" t="s">
        <v>390</v>
      </c>
      <c r="E23" s="26"/>
      <c r="F23" s="17">
        <v>62445.3</v>
      </c>
      <c r="G23" s="9" t="s">
        <v>120</v>
      </c>
    </row>
    <row r="24" spans="1:7" ht="47.25" customHeight="1">
      <c r="A24" s="28" t="s">
        <v>55</v>
      </c>
      <c r="B24" s="28" t="s">
        <v>48</v>
      </c>
      <c r="C24" s="29" t="s">
        <v>51</v>
      </c>
      <c r="D24" s="9" t="s">
        <v>243</v>
      </c>
      <c r="E24" s="26"/>
      <c r="F24" s="17">
        <v>152317.7</v>
      </c>
      <c r="G24" s="9" t="s">
        <v>244</v>
      </c>
    </row>
    <row r="25" spans="1:7" ht="57.75" customHeight="1">
      <c r="A25" s="18"/>
      <c r="B25" s="18"/>
      <c r="C25" s="18"/>
      <c r="D25" s="9"/>
      <c r="E25" s="5" t="s">
        <v>16</v>
      </c>
      <c r="F25" s="27">
        <f>SUM(F26:F27)</f>
        <v>960048</v>
      </c>
      <c r="G25" s="9"/>
    </row>
    <row r="26" spans="1:7" ht="57.75" customHeight="1">
      <c r="A26" s="18" t="s">
        <v>48</v>
      </c>
      <c r="B26" s="18" t="s">
        <v>51</v>
      </c>
      <c r="C26" s="18" t="s">
        <v>50</v>
      </c>
      <c r="D26" s="9" t="s">
        <v>17</v>
      </c>
      <c r="E26" s="5"/>
      <c r="F26" s="17">
        <v>233048</v>
      </c>
      <c r="G26" s="9" t="s">
        <v>18</v>
      </c>
    </row>
    <row r="27" spans="1:7" ht="57.75" customHeight="1">
      <c r="A27" s="18" t="s">
        <v>52</v>
      </c>
      <c r="B27" s="18" t="s">
        <v>48</v>
      </c>
      <c r="C27" s="18" t="s">
        <v>48</v>
      </c>
      <c r="D27" s="9" t="s">
        <v>391</v>
      </c>
      <c r="E27" s="5"/>
      <c r="F27" s="17">
        <v>727000</v>
      </c>
      <c r="G27" s="9" t="s">
        <v>392</v>
      </c>
    </row>
    <row r="28" spans="1:7" ht="105" customHeight="1">
      <c r="A28" s="18"/>
      <c r="B28" s="18"/>
      <c r="C28" s="18"/>
      <c r="D28" s="9"/>
      <c r="E28" s="5" t="s">
        <v>303</v>
      </c>
      <c r="F28" s="27">
        <f>F29+F30+F31</f>
        <v>5748313.899999999</v>
      </c>
      <c r="G28" s="9"/>
    </row>
    <row r="29" spans="1:7" ht="70.5" customHeight="1">
      <c r="A29" s="18" t="s">
        <v>53</v>
      </c>
      <c r="B29" s="18" t="s">
        <v>48</v>
      </c>
      <c r="C29" s="18" t="s">
        <v>53</v>
      </c>
      <c r="D29" s="9" t="s">
        <v>67</v>
      </c>
      <c r="E29" s="10"/>
      <c r="F29" s="30">
        <v>336497.3</v>
      </c>
      <c r="G29" s="9" t="s">
        <v>140</v>
      </c>
    </row>
    <row r="30" spans="1:7" ht="57" customHeight="1">
      <c r="A30" s="18" t="s">
        <v>53</v>
      </c>
      <c r="B30" s="18" t="s">
        <v>48</v>
      </c>
      <c r="C30" s="18" t="s">
        <v>53</v>
      </c>
      <c r="D30" s="9" t="s">
        <v>174</v>
      </c>
      <c r="E30" s="5"/>
      <c r="F30" s="17">
        <v>4661816.6</v>
      </c>
      <c r="G30" s="9" t="s">
        <v>355</v>
      </c>
    </row>
    <row r="31" spans="1:7" ht="57" customHeight="1">
      <c r="A31" s="18" t="s">
        <v>53</v>
      </c>
      <c r="B31" s="18" t="s">
        <v>48</v>
      </c>
      <c r="C31" s="18" t="s">
        <v>53</v>
      </c>
      <c r="D31" s="9" t="s">
        <v>379</v>
      </c>
      <c r="E31" s="5"/>
      <c r="F31" s="17">
        <v>750000</v>
      </c>
      <c r="G31" s="9" t="s">
        <v>380</v>
      </c>
    </row>
    <row r="32" spans="1:7" ht="47.25" customHeight="1">
      <c r="A32" s="26"/>
      <c r="B32" s="18"/>
      <c r="C32" s="26"/>
      <c r="D32" s="9"/>
      <c r="E32" s="5" t="s">
        <v>68</v>
      </c>
      <c r="F32" s="24">
        <f>+F33+F34+F35+F36+F37+F38+F39+F40</f>
        <v>3868573</v>
      </c>
      <c r="G32" s="9"/>
    </row>
    <row r="33" spans="1:7" ht="40.5" customHeight="1">
      <c r="A33" s="18" t="s">
        <v>53</v>
      </c>
      <c r="B33" s="18" t="s">
        <v>48</v>
      </c>
      <c r="C33" s="18" t="s">
        <v>50</v>
      </c>
      <c r="D33" s="9" t="s">
        <v>45</v>
      </c>
      <c r="E33" s="26"/>
      <c r="F33" s="17">
        <v>47076.7</v>
      </c>
      <c r="G33" s="9" t="s">
        <v>141</v>
      </c>
    </row>
    <row r="34" spans="1:7" ht="49.5" customHeight="1">
      <c r="A34" s="18" t="s">
        <v>53</v>
      </c>
      <c r="B34" s="18" t="s">
        <v>48</v>
      </c>
      <c r="C34" s="18" t="s">
        <v>50</v>
      </c>
      <c r="D34" s="9" t="s">
        <v>19</v>
      </c>
      <c r="E34" s="26"/>
      <c r="F34" s="30">
        <v>79354.6</v>
      </c>
      <c r="G34" s="9" t="s">
        <v>142</v>
      </c>
    </row>
    <row r="35" spans="1:7" ht="68.25" customHeight="1">
      <c r="A35" s="18" t="s">
        <v>53</v>
      </c>
      <c r="B35" s="18" t="s">
        <v>48</v>
      </c>
      <c r="C35" s="18" t="s">
        <v>50</v>
      </c>
      <c r="D35" s="9" t="s">
        <v>354</v>
      </c>
      <c r="E35" s="26"/>
      <c r="F35" s="17">
        <v>152671.5</v>
      </c>
      <c r="G35" s="9" t="s">
        <v>304</v>
      </c>
    </row>
    <row r="36" spans="1:7" ht="68.25" customHeight="1">
      <c r="A36" s="18" t="s">
        <v>53</v>
      </c>
      <c r="B36" s="31" t="s">
        <v>48</v>
      </c>
      <c r="C36" s="31" t="s">
        <v>50</v>
      </c>
      <c r="D36" s="9" t="s">
        <v>356</v>
      </c>
      <c r="E36" s="26"/>
      <c r="F36" s="17">
        <v>410456.7</v>
      </c>
      <c r="G36" s="9" t="s">
        <v>357</v>
      </c>
    </row>
    <row r="37" spans="1:7" ht="78" customHeight="1">
      <c r="A37" s="31" t="s">
        <v>53</v>
      </c>
      <c r="B37" s="31" t="s">
        <v>48</v>
      </c>
      <c r="C37" s="31" t="s">
        <v>50</v>
      </c>
      <c r="D37" s="9" t="s">
        <v>358</v>
      </c>
      <c r="E37" s="26"/>
      <c r="F37" s="17">
        <v>300000</v>
      </c>
      <c r="G37" s="9" t="s">
        <v>359</v>
      </c>
    </row>
    <row r="38" spans="1:7" ht="51.75" customHeight="1">
      <c r="A38" s="31" t="s">
        <v>53</v>
      </c>
      <c r="B38" s="31" t="s">
        <v>48</v>
      </c>
      <c r="C38" s="31" t="s">
        <v>50</v>
      </c>
      <c r="D38" s="9" t="s">
        <v>14</v>
      </c>
      <c r="E38" s="26"/>
      <c r="F38" s="17">
        <v>844503.4</v>
      </c>
      <c r="G38" s="9" t="s">
        <v>304</v>
      </c>
    </row>
    <row r="39" spans="1:7" ht="30.75" customHeight="1">
      <c r="A39" s="18" t="s">
        <v>53</v>
      </c>
      <c r="B39" s="18" t="s">
        <v>48</v>
      </c>
      <c r="C39" s="18" t="s">
        <v>48</v>
      </c>
      <c r="D39" s="9" t="s">
        <v>46</v>
      </c>
      <c r="E39" s="26"/>
      <c r="F39" s="17">
        <v>1981184.3</v>
      </c>
      <c r="G39" s="9" t="s">
        <v>143</v>
      </c>
    </row>
    <row r="40" spans="1:7" ht="42.75" customHeight="1">
      <c r="A40" s="18" t="s">
        <v>53</v>
      </c>
      <c r="B40" s="18" t="s">
        <v>48</v>
      </c>
      <c r="C40" s="18" t="s">
        <v>48</v>
      </c>
      <c r="D40" s="9" t="s">
        <v>104</v>
      </c>
      <c r="E40" s="26"/>
      <c r="F40" s="17">
        <v>53325.8</v>
      </c>
      <c r="G40" s="9" t="s">
        <v>121</v>
      </c>
    </row>
    <row r="41" spans="1:7" ht="103.5" customHeight="1">
      <c r="A41" s="18"/>
      <c r="B41" s="18"/>
      <c r="C41" s="18"/>
      <c r="D41" s="9"/>
      <c r="E41" s="5" t="s">
        <v>119</v>
      </c>
      <c r="F41" s="27">
        <f>+F42+F43</f>
        <v>388374</v>
      </c>
      <c r="G41" s="9"/>
    </row>
    <row r="42" spans="1:7" ht="122.25" customHeight="1">
      <c r="A42" s="18" t="s">
        <v>53</v>
      </c>
      <c r="B42" s="18" t="s">
        <v>48</v>
      </c>
      <c r="C42" s="18" t="s">
        <v>50</v>
      </c>
      <c r="D42" s="9" t="s">
        <v>125</v>
      </c>
      <c r="E42" s="32"/>
      <c r="F42" s="17">
        <v>272334</v>
      </c>
      <c r="G42" s="9" t="s">
        <v>15</v>
      </c>
    </row>
    <row r="43" spans="1:7" ht="61.5" customHeight="1">
      <c r="A43" s="18" t="s">
        <v>53</v>
      </c>
      <c r="B43" s="18" t="s">
        <v>48</v>
      </c>
      <c r="C43" s="18" t="s">
        <v>50</v>
      </c>
      <c r="D43" s="9" t="s">
        <v>353</v>
      </c>
      <c r="E43" s="26"/>
      <c r="F43" s="17">
        <v>116040</v>
      </c>
      <c r="G43" s="9" t="s">
        <v>15</v>
      </c>
    </row>
    <row r="44" spans="1:7" ht="49.5" customHeight="1">
      <c r="A44" s="18"/>
      <c r="B44" s="18"/>
      <c r="C44" s="18"/>
      <c r="D44" s="9"/>
      <c r="E44" s="5" t="s">
        <v>235</v>
      </c>
      <c r="F44" s="27">
        <f>F45+F46+F47</f>
        <v>170870.3</v>
      </c>
      <c r="G44" s="9"/>
    </row>
    <row r="45" spans="1:7" ht="48" customHeight="1">
      <c r="A45" s="18" t="s">
        <v>53</v>
      </c>
      <c r="B45" s="18" t="s">
        <v>55</v>
      </c>
      <c r="C45" s="18" t="s">
        <v>50</v>
      </c>
      <c r="D45" s="9" t="s">
        <v>99</v>
      </c>
      <c r="E45" s="26"/>
      <c r="F45" s="30">
        <v>38581</v>
      </c>
      <c r="G45" s="9" t="s">
        <v>144</v>
      </c>
    </row>
    <row r="46" spans="1:7" ht="45" customHeight="1">
      <c r="A46" s="8" t="s">
        <v>56</v>
      </c>
      <c r="B46" s="8" t="s">
        <v>49</v>
      </c>
      <c r="C46" s="8" t="s">
        <v>50</v>
      </c>
      <c r="D46" s="9" t="s">
        <v>186</v>
      </c>
      <c r="E46" s="5"/>
      <c r="F46" s="30">
        <v>18707.7</v>
      </c>
      <c r="G46" s="9" t="s">
        <v>187</v>
      </c>
    </row>
    <row r="47" spans="1:7" ht="44.25" customHeight="1">
      <c r="A47" s="98" t="s">
        <v>52</v>
      </c>
      <c r="B47" s="98" t="s">
        <v>51</v>
      </c>
      <c r="C47" s="98" t="s">
        <v>48</v>
      </c>
      <c r="D47" s="99" t="s">
        <v>106</v>
      </c>
      <c r="E47" s="100"/>
      <c r="F47" s="101">
        <v>113581.6</v>
      </c>
      <c r="G47" s="102" t="s">
        <v>37</v>
      </c>
    </row>
    <row r="48" spans="1:7" ht="68.25" customHeight="1">
      <c r="A48" s="8"/>
      <c r="B48" s="8"/>
      <c r="C48" s="8"/>
      <c r="D48" s="9"/>
      <c r="E48" s="5" t="s">
        <v>367</v>
      </c>
      <c r="F48" s="25">
        <f>F49</f>
        <v>7721.2</v>
      </c>
      <c r="G48" s="12"/>
    </row>
    <row r="49" spans="1:7" ht="61.5" customHeight="1">
      <c r="A49" s="8" t="s">
        <v>54</v>
      </c>
      <c r="B49" s="8" t="s">
        <v>48</v>
      </c>
      <c r="C49" s="8" t="s">
        <v>50</v>
      </c>
      <c r="D49" s="9" t="s">
        <v>368</v>
      </c>
      <c r="E49" s="5"/>
      <c r="F49" s="33">
        <v>7721.2</v>
      </c>
      <c r="G49" s="12" t="s">
        <v>369</v>
      </c>
    </row>
    <row r="50" spans="1:7" ht="66" customHeight="1">
      <c r="A50" s="23"/>
      <c r="B50" s="23"/>
      <c r="C50" s="23"/>
      <c r="D50" s="9"/>
      <c r="E50" s="5" t="s">
        <v>273</v>
      </c>
      <c r="F50" s="27">
        <f>F51+F52+F53+F54+F55</f>
        <v>1252764.4</v>
      </c>
      <c r="G50" s="9"/>
    </row>
    <row r="51" spans="1:7" ht="33" customHeight="1">
      <c r="A51" s="18" t="s">
        <v>53</v>
      </c>
      <c r="B51" s="18" t="s">
        <v>50</v>
      </c>
      <c r="C51" s="18" t="s">
        <v>50</v>
      </c>
      <c r="D51" s="9" t="s">
        <v>98</v>
      </c>
      <c r="E51" s="26"/>
      <c r="F51" s="17">
        <v>14123.4</v>
      </c>
      <c r="G51" s="9" t="s">
        <v>269</v>
      </c>
    </row>
    <row r="52" spans="1:7" ht="45.75" customHeight="1">
      <c r="A52" s="18" t="s">
        <v>53</v>
      </c>
      <c r="B52" s="18" t="s">
        <v>50</v>
      </c>
      <c r="C52" s="18" t="s">
        <v>50</v>
      </c>
      <c r="D52" s="9" t="s">
        <v>387</v>
      </c>
      <c r="E52" s="26"/>
      <c r="F52" s="17">
        <v>152600</v>
      </c>
      <c r="G52" s="9" t="s">
        <v>145</v>
      </c>
    </row>
    <row r="53" spans="1:7" ht="63.75" customHeight="1">
      <c r="A53" s="18" t="s">
        <v>53</v>
      </c>
      <c r="B53" s="18" t="s">
        <v>50</v>
      </c>
      <c r="C53" s="18" t="s">
        <v>50</v>
      </c>
      <c r="D53" s="9" t="s">
        <v>218</v>
      </c>
      <c r="E53" s="26"/>
      <c r="F53" s="17">
        <v>544141</v>
      </c>
      <c r="G53" s="9" t="s">
        <v>219</v>
      </c>
    </row>
    <row r="54" spans="1:7" ht="81.75" customHeight="1">
      <c r="A54" s="18" t="s">
        <v>53</v>
      </c>
      <c r="B54" s="18" t="s">
        <v>50</v>
      </c>
      <c r="C54" s="18" t="s">
        <v>50</v>
      </c>
      <c r="D54" s="9" t="s">
        <v>151</v>
      </c>
      <c r="E54" s="26"/>
      <c r="F54" s="17">
        <v>528000</v>
      </c>
      <c r="G54" s="9" t="s">
        <v>360</v>
      </c>
    </row>
    <row r="55" spans="1:7" ht="68.25" customHeight="1">
      <c r="A55" s="18" t="s">
        <v>53</v>
      </c>
      <c r="B55" s="18" t="s">
        <v>50</v>
      </c>
      <c r="C55" s="18" t="s">
        <v>50</v>
      </c>
      <c r="D55" s="9" t="s">
        <v>206</v>
      </c>
      <c r="E55" s="26"/>
      <c r="F55" s="17">
        <v>13900</v>
      </c>
      <c r="G55" s="9" t="s">
        <v>173</v>
      </c>
    </row>
    <row r="56" spans="1:7" ht="97.5" customHeight="1">
      <c r="A56" s="26"/>
      <c r="B56" s="18"/>
      <c r="C56" s="18"/>
      <c r="D56" s="9"/>
      <c r="E56" s="5" t="s">
        <v>346</v>
      </c>
      <c r="F56" s="27">
        <f>F57+F58</f>
        <v>270000</v>
      </c>
      <c r="G56" s="9"/>
    </row>
    <row r="57" spans="1:7" ht="63.75" customHeight="1">
      <c r="A57" s="18" t="s">
        <v>53</v>
      </c>
      <c r="B57" s="18" t="s">
        <v>56</v>
      </c>
      <c r="C57" s="18" t="s">
        <v>54</v>
      </c>
      <c r="D57" s="9" t="s">
        <v>347</v>
      </c>
      <c r="E57" s="26"/>
      <c r="F57" s="17">
        <v>198000</v>
      </c>
      <c r="G57" s="9" t="s">
        <v>349</v>
      </c>
    </row>
    <row r="58" spans="1:7" s="34" customFormat="1" ht="66.75" customHeight="1">
      <c r="A58" s="18" t="s">
        <v>53</v>
      </c>
      <c r="B58" s="18" t="s">
        <v>56</v>
      </c>
      <c r="C58" s="18" t="s">
        <v>54</v>
      </c>
      <c r="D58" s="9" t="s">
        <v>348</v>
      </c>
      <c r="E58" s="26"/>
      <c r="F58" s="17">
        <v>72000</v>
      </c>
      <c r="G58" s="9" t="s">
        <v>349</v>
      </c>
    </row>
    <row r="59" spans="1:7" ht="77.25" customHeight="1">
      <c r="A59" s="26"/>
      <c r="B59" s="18"/>
      <c r="C59" s="18"/>
      <c r="D59" s="9"/>
      <c r="E59" s="5" t="s">
        <v>251</v>
      </c>
      <c r="F59" s="27">
        <f>SUM(F60:F65)</f>
        <v>943738.1000000001</v>
      </c>
      <c r="G59" s="9"/>
    </row>
    <row r="60" spans="1:7" ht="57.75" customHeight="1">
      <c r="A60" s="18" t="s">
        <v>50</v>
      </c>
      <c r="B60" s="18" t="s">
        <v>54</v>
      </c>
      <c r="C60" s="18" t="s">
        <v>48</v>
      </c>
      <c r="D60" s="9" t="s">
        <v>350</v>
      </c>
      <c r="E60" s="5"/>
      <c r="F60" s="30">
        <v>91460</v>
      </c>
      <c r="G60" s="9" t="s">
        <v>372</v>
      </c>
    </row>
    <row r="61" spans="1:7" ht="50.25" customHeight="1">
      <c r="A61" s="18" t="s">
        <v>50</v>
      </c>
      <c r="B61" s="18" t="s">
        <v>54</v>
      </c>
      <c r="C61" s="18" t="s">
        <v>48</v>
      </c>
      <c r="D61" s="9" t="s">
        <v>351</v>
      </c>
      <c r="E61" s="5"/>
      <c r="F61" s="30">
        <v>149595.4</v>
      </c>
      <c r="G61" s="9" t="s">
        <v>352</v>
      </c>
    </row>
    <row r="62" spans="1:7" ht="47.25" customHeight="1">
      <c r="A62" s="18" t="s">
        <v>50</v>
      </c>
      <c r="B62" s="18" t="s">
        <v>54</v>
      </c>
      <c r="C62" s="18" t="s">
        <v>48</v>
      </c>
      <c r="D62" s="9" t="s">
        <v>373</v>
      </c>
      <c r="E62" s="5"/>
      <c r="F62" s="30">
        <v>95072</v>
      </c>
      <c r="G62" s="9" t="s">
        <v>198</v>
      </c>
    </row>
    <row r="63" spans="1:7" ht="55.5" customHeight="1">
      <c r="A63" s="18" t="s">
        <v>53</v>
      </c>
      <c r="B63" s="18" t="s">
        <v>51</v>
      </c>
      <c r="C63" s="18" t="s">
        <v>50</v>
      </c>
      <c r="D63" s="9" t="s">
        <v>234</v>
      </c>
      <c r="E63" s="26"/>
      <c r="F63" s="30">
        <v>218088.9</v>
      </c>
      <c r="G63" s="9" t="s">
        <v>371</v>
      </c>
    </row>
    <row r="64" spans="1:7" ht="41.25" customHeight="1">
      <c r="A64" s="18" t="s">
        <v>53</v>
      </c>
      <c r="B64" s="18" t="s">
        <v>49</v>
      </c>
      <c r="C64" s="18" t="s">
        <v>50</v>
      </c>
      <c r="D64" s="9" t="s">
        <v>182</v>
      </c>
      <c r="E64" s="26"/>
      <c r="F64" s="30">
        <v>290321.8</v>
      </c>
      <c r="G64" s="9" t="s">
        <v>302</v>
      </c>
    </row>
    <row r="65" spans="1:7" ht="39" customHeight="1">
      <c r="A65" s="18" t="s">
        <v>55</v>
      </c>
      <c r="B65" s="18" t="s">
        <v>54</v>
      </c>
      <c r="C65" s="18" t="s">
        <v>50</v>
      </c>
      <c r="D65" s="9" t="s">
        <v>77</v>
      </c>
      <c r="E65" s="26"/>
      <c r="F65" s="30">
        <v>99200</v>
      </c>
      <c r="G65" s="9" t="s">
        <v>200</v>
      </c>
    </row>
    <row r="66" spans="1:7" ht="50.25" customHeight="1">
      <c r="A66" s="26"/>
      <c r="B66" s="26"/>
      <c r="C66" s="18"/>
      <c r="D66" s="35"/>
      <c r="E66" s="5" t="s">
        <v>69</v>
      </c>
      <c r="F66" s="24">
        <f>+F67+F68+F69+F70+F71+F72+F73+F74+F75+F76</f>
        <v>1247405.9000000001</v>
      </c>
      <c r="G66" s="36"/>
    </row>
    <row r="67" spans="1:7" ht="50.25" customHeight="1">
      <c r="A67" s="18" t="s">
        <v>51</v>
      </c>
      <c r="B67" s="18" t="s">
        <v>53</v>
      </c>
      <c r="C67" s="18" t="s">
        <v>50</v>
      </c>
      <c r="D67" s="37" t="s">
        <v>370</v>
      </c>
      <c r="E67" s="38"/>
      <c r="F67" s="38">
        <v>117062</v>
      </c>
      <c r="G67" s="9" t="s">
        <v>43</v>
      </c>
    </row>
    <row r="68" spans="1:7" ht="84" customHeight="1">
      <c r="A68" s="18" t="s">
        <v>51</v>
      </c>
      <c r="B68" s="18" t="s">
        <v>53</v>
      </c>
      <c r="C68" s="18" t="s">
        <v>50</v>
      </c>
      <c r="D68" s="9" t="s">
        <v>41</v>
      </c>
      <c r="E68" s="26"/>
      <c r="F68" s="38">
        <v>252666.4</v>
      </c>
      <c r="G68" s="9" t="s">
        <v>43</v>
      </c>
    </row>
    <row r="69" spans="1:7" ht="84" customHeight="1">
      <c r="A69" s="18" t="s">
        <v>51</v>
      </c>
      <c r="B69" s="18" t="s">
        <v>53</v>
      </c>
      <c r="C69" s="18" t="s">
        <v>50</v>
      </c>
      <c r="D69" s="9" t="s">
        <v>148</v>
      </c>
      <c r="E69" s="26"/>
      <c r="F69" s="38">
        <v>136209.2</v>
      </c>
      <c r="G69" s="9" t="s">
        <v>42</v>
      </c>
    </row>
    <row r="70" spans="1:7" ht="66.75" customHeight="1">
      <c r="A70" s="18" t="s">
        <v>51</v>
      </c>
      <c r="B70" s="18" t="s">
        <v>53</v>
      </c>
      <c r="C70" s="18" t="s">
        <v>50</v>
      </c>
      <c r="D70" s="125" t="s">
        <v>20</v>
      </c>
      <c r="E70" s="26"/>
      <c r="F70" s="38">
        <v>127406.1</v>
      </c>
      <c r="G70" s="9" t="s">
        <v>149</v>
      </c>
    </row>
    <row r="71" spans="1:7" ht="94.5" customHeight="1">
      <c r="A71" s="18" t="s">
        <v>51</v>
      </c>
      <c r="B71" s="18" t="s">
        <v>53</v>
      </c>
      <c r="C71" s="18" t="s">
        <v>50</v>
      </c>
      <c r="D71" s="9" t="s">
        <v>21</v>
      </c>
      <c r="E71" s="26"/>
      <c r="F71" s="38">
        <v>140288</v>
      </c>
      <c r="G71" s="9" t="s">
        <v>150</v>
      </c>
    </row>
    <row r="72" spans="1:7" ht="93" customHeight="1">
      <c r="A72" s="18" t="s">
        <v>51</v>
      </c>
      <c r="B72" s="18" t="s">
        <v>53</v>
      </c>
      <c r="C72" s="18" t="s">
        <v>50</v>
      </c>
      <c r="D72" s="9" t="s">
        <v>220</v>
      </c>
      <c r="E72" s="26"/>
      <c r="F72" s="38">
        <v>141270.2</v>
      </c>
      <c r="G72" s="9" t="s">
        <v>201</v>
      </c>
    </row>
    <row r="73" spans="1:7" ht="44.25" customHeight="1">
      <c r="A73" s="18" t="s">
        <v>51</v>
      </c>
      <c r="B73" s="18" t="s">
        <v>53</v>
      </c>
      <c r="C73" s="18" t="s">
        <v>50</v>
      </c>
      <c r="D73" s="9" t="s">
        <v>10</v>
      </c>
      <c r="E73" s="26"/>
      <c r="F73" s="38">
        <v>44700</v>
      </c>
      <c r="G73" s="9" t="s">
        <v>11</v>
      </c>
    </row>
    <row r="74" spans="1:7" ht="64.5" customHeight="1">
      <c r="A74" s="18" t="s">
        <v>51</v>
      </c>
      <c r="B74" s="18" t="s">
        <v>53</v>
      </c>
      <c r="C74" s="18" t="s">
        <v>50</v>
      </c>
      <c r="D74" s="125" t="s">
        <v>22</v>
      </c>
      <c r="E74" s="26"/>
      <c r="F74" s="38">
        <v>15603.8</v>
      </c>
      <c r="G74" s="9" t="s">
        <v>123</v>
      </c>
    </row>
    <row r="75" spans="1:7" ht="53.25" customHeight="1">
      <c r="A75" s="18" t="s">
        <v>51</v>
      </c>
      <c r="B75" s="18" t="s">
        <v>53</v>
      </c>
      <c r="C75" s="18" t="s">
        <v>50</v>
      </c>
      <c r="D75" s="125" t="s">
        <v>202</v>
      </c>
      <c r="E75" s="26"/>
      <c r="F75" s="38">
        <v>45250.4</v>
      </c>
      <c r="G75" s="9" t="s">
        <v>203</v>
      </c>
    </row>
    <row r="76" spans="1:7" ht="51.75" customHeight="1">
      <c r="A76" s="39" t="s">
        <v>51</v>
      </c>
      <c r="B76" s="39" t="s">
        <v>49</v>
      </c>
      <c r="C76" s="39" t="s">
        <v>50</v>
      </c>
      <c r="D76" s="9" t="s">
        <v>362</v>
      </c>
      <c r="E76" s="26"/>
      <c r="F76" s="38">
        <v>226949.8</v>
      </c>
      <c r="G76" s="9" t="s">
        <v>361</v>
      </c>
    </row>
    <row r="77" spans="1:7" ht="67.5" customHeight="1">
      <c r="A77" s="40"/>
      <c r="B77" s="40"/>
      <c r="C77" s="18"/>
      <c r="D77" s="41"/>
      <c r="E77" s="42" t="s">
        <v>270</v>
      </c>
      <c r="F77" s="27">
        <f>F78+F79+F107+F112+F113</f>
        <v>408066.39999999997</v>
      </c>
      <c r="G77" s="9"/>
    </row>
    <row r="78" spans="1:7" ht="52.5" customHeight="1">
      <c r="A78" s="43" t="s">
        <v>56</v>
      </c>
      <c r="B78" s="31" t="s">
        <v>48</v>
      </c>
      <c r="C78" s="44" t="s">
        <v>48</v>
      </c>
      <c r="D78" s="12" t="s">
        <v>71</v>
      </c>
      <c r="E78" s="10"/>
      <c r="F78" s="11">
        <v>118446.1</v>
      </c>
      <c r="G78" s="12" t="s">
        <v>12</v>
      </c>
    </row>
    <row r="79" spans="1:7" ht="32.25" customHeight="1">
      <c r="A79" s="13" t="s">
        <v>55</v>
      </c>
      <c r="B79" s="14" t="s">
        <v>53</v>
      </c>
      <c r="C79" s="15" t="s">
        <v>50</v>
      </c>
      <c r="D79" s="9" t="s">
        <v>146</v>
      </c>
      <c r="E79" s="24"/>
      <c r="F79" s="11">
        <f>F81+F103</f>
        <v>257840.5</v>
      </c>
      <c r="G79" s="12"/>
    </row>
    <row r="80" spans="1:7" ht="13.5">
      <c r="A80" s="28"/>
      <c r="B80" s="45"/>
      <c r="C80" s="29"/>
      <c r="D80" s="3" t="s">
        <v>85</v>
      </c>
      <c r="E80" s="24"/>
      <c r="F80" s="11"/>
      <c r="G80" s="12"/>
    </row>
    <row r="81" spans="1:7" ht="56.25" customHeight="1">
      <c r="A81" s="28"/>
      <c r="B81" s="45"/>
      <c r="C81" s="29"/>
      <c r="D81" s="46" t="s">
        <v>156</v>
      </c>
      <c r="E81" s="24"/>
      <c r="F81" s="38">
        <f>F83+F84+F92+F95+F98</f>
        <v>170129.5</v>
      </c>
      <c r="G81" s="12" t="s">
        <v>168</v>
      </c>
    </row>
    <row r="82" spans="1:7" ht="13.5">
      <c r="A82" s="28"/>
      <c r="B82" s="45"/>
      <c r="C82" s="29"/>
      <c r="D82" s="47" t="s">
        <v>157</v>
      </c>
      <c r="E82" s="24"/>
      <c r="F82" s="48"/>
      <c r="G82" s="12"/>
    </row>
    <row r="83" spans="1:7" ht="54" customHeight="1">
      <c r="A83" s="28"/>
      <c r="B83" s="45"/>
      <c r="C83" s="29"/>
      <c r="D83" s="49" t="s">
        <v>158</v>
      </c>
      <c r="E83" s="24"/>
      <c r="F83" s="38">
        <v>29569.4</v>
      </c>
      <c r="G83" s="12"/>
    </row>
    <row r="84" spans="1:7" ht="40.5" customHeight="1">
      <c r="A84" s="28"/>
      <c r="B84" s="45"/>
      <c r="C84" s="29"/>
      <c r="D84" s="46" t="s">
        <v>165</v>
      </c>
      <c r="E84" s="24"/>
      <c r="F84" s="38">
        <f>F86+F87+F88+F89+F90+F91</f>
        <v>101393.9</v>
      </c>
      <c r="G84" s="12"/>
    </row>
    <row r="85" spans="1:7" ht="13.5">
      <c r="A85" s="28"/>
      <c r="B85" s="45"/>
      <c r="C85" s="29"/>
      <c r="D85" s="47" t="s">
        <v>157</v>
      </c>
      <c r="E85" s="24"/>
      <c r="F85" s="38"/>
      <c r="G85" s="12"/>
    </row>
    <row r="86" spans="1:7" ht="35.25" customHeight="1">
      <c r="A86" s="28"/>
      <c r="B86" s="45"/>
      <c r="C86" s="29"/>
      <c r="D86" s="50" t="s">
        <v>159</v>
      </c>
      <c r="E86" s="24"/>
      <c r="F86" s="51">
        <v>1600</v>
      </c>
      <c r="G86" s="12"/>
    </row>
    <row r="87" spans="1:7" ht="72" customHeight="1">
      <c r="A87" s="28"/>
      <c r="B87" s="45"/>
      <c r="C87" s="29"/>
      <c r="D87" s="50" t="s">
        <v>160</v>
      </c>
      <c r="E87" s="24"/>
      <c r="F87" s="51">
        <v>9000</v>
      </c>
      <c r="G87" s="12"/>
    </row>
    <row r="88" spans="1:7" ht="66" customHeight="1">
      <c r="A88" s="28"/>
      <c r="B88" s="45"/>
      <c r="C88" s="29"/>
      <c r="D88" s="50" t="s">
        <v>236</v>
      </c>
      <c r="E88" s="24"/>
      <c r="F88" s="51">
        <v>1513.8</v>
      </c>
      <c r="G88" s="12"/>
    </row>
    <row r="89" spans="1:7" ht="31.5" customHeight="1">
      <c r="A89" s="28"/>
      <c r="B89" s="45"/>
      <c r="C89" s="29"/>
      <c r="D89" s="50" t="s">
        <v>237</v>
      </c>
      <c r="E89" s="24"/>
      <c r="F89" s="51">
        <v>17329.6</v>
      </c>
      <c r="G89" s="12"/>
    </row>
    <row r="90" spans="1:7" ht="99.75" customHeight="1">
      <c r="A90" s="28"/>
      <c r="B90" s="45"/>
      <c r="C90" s="29"/>
      <c r="D90" s="50" t="s">
        <v>161</v>
      </c>
      <c r="E90" s="24"/>
      <c r="F90" s="51">
        <v>57000</v>
      </c>
      <c r="G90" s="12"/>
    </row>
    <row r="91" spans="1:7" ht="73.5" customHeight="1">
      <c r="A91" s="28"/>
      <c r="B91" s="45"/>
      <c r="C91" s="29"/>
      <c r="D91" s="49" t="s">
        <v>299</v>
      </c>
      <c r="E91" s="24"/>
      <c r="F91" s="51">
        <v>14950.5</v>
      </c>
      <c r="G91" s="12"/>
    </row>
    <row r="92" spans="1:7" ht="60.75" customHeight="1">
      <c r="A92" s="28"/>
      <c r="B92" s="45"/>
      <c r="C92" s="29"/>
      <c r="D92" s="46" t="s">
        <v>162</v>
      </c>
      <c r="E92" s="24"/>
      <c r="F92" s="38">
        <f>F94</f>
        <v>7509.2</v>
      </c>
      <c r="G92" s="12"/>
    </row>
    <row r="93" spans="1:7" ht="13.5">
      <c r="A93" s="28"/>
      <c r="B93" s="45"/>
      <c r="C93" s="29"/>
      <c r="D93" s="47" t="s">
        <v>85</v>
      </c>
      <c r="E93" s="24"/>
      <c r="F93" s="38"/>
      <c r="G93" s="12"/>
    </row>
    <row r="94" spans="1:7" ht="35.25" customHeight="1">
      <c r="A94" s="28"/>
      <c r="B94" s="45"/>
      <c r="C94" s="29"/>
      <c r="D94" s="52" t="s">
        <v>210</v>
      </c>
      <c r="E94" s="24"/>
      <c r="F94" s="51">
        <v>7509.2</v>
      </c>
      <c r="G94" s="12"/>
    </row>
    <row r="95" spans="1:7" ht="37.5" customHeight="1">
      <c r="A95" s="28"/>
      <c r="B95" s="45"/>
      <c r="C95" s="29"/>
      <c r="D95" s="49" t="s">
        <v>166</v>
      </c>
      <c r="E95" s="24"/>
      <c r="F95" s="53">
        <f>F97</f>
        <v>1000</v>
      </c>
      <c r="G95" s="12"/>
    </row>
    <row r="96" spans="1:7" ht="13.5">
      <c r="A96" s="28"/>
      <c r="B96" s="45"/>
      <c r="C96" s="29"/>
      <c r="D96" s="47" t="s">
        <v>85</v>
      </c>
      <c r="E96" s="24"/>
      <c r="F96" s="53"/>
      <c r="G96" s="12"/>
    </row>
    <row r="97" spans="1:7" ht="104.25" customHeight="1">
      <c r="A97" s="28"/>
      <c r="B97" s="45"/>
      <c r="C97" s="29"/>
      <c r="D97" s="54" t="s">
        <v>163</v>
      </c>
      <c r="E97" s="24"/>
      <c r="F97" s="51">
        <v>1000</v>
      </c>
      <c r="G97" s="12"/>
    </row>
    <row r="98" spans="1:7" ht="93.75" customHeight="1">
      <c r="A98" s="28"/>
      <c r="B98" s="45"/>
      <c r="C98" s="29"/>
      <c r="D98" s="49" t="s">
        <v>175</v>
      </c>
      <c r="E98" s="24"/>
      <c r="F98" s="53">
        <f>F100+F101+F102</f>
        <v>30657</v>
      </c>
      <c r="G98" s="12"/>
    </row>
    <row r="99" spans="1:7" ht="13.5">
      <c r="A99" s="28"/>
      <c r="B99" s="45"/>
      <c r="C99" s="29"/>
      <c r="D99" s="47" t="s">
        <v>85</v>
      </c>
      <c r="E99" s="24"/>
      <c r="F99" s="53"/>
      <c r="G99" s="12"/>
    </row>
    <row r="100" spans="1:7" ht="118.5" customHeight="1">
      <c r="A100" s="28"/>
      <c r="B100" s="45"/>
      <c r="C100" s="29"/>
      <c r="D100" s="50" t="s">
        <v>310</v>
      </c>
      <c r="E100" s="24"/>
      <c r="F100" s="55">
        <v>3000</v>
      </c>
      <c r="G100" s="12"/>
    </row>
    <row r="101" spans="1:7" ht="107.25" customHeight="1">
      <c r="A101" s="28"/>
      <c r="B101" s="45"/>
      <c r="C101" s="29"/>
      <c r="D101" s="50" t="s">
        <v>4</v>
      </c>
      <c r="E101" s="24"/>
      <c r="F101" s="55">
        <v>11803</v>
      </c>
      <c r="G101" s="12"/>
    </row>
    <row r="102" spans="1:7" ht="64.5" customHeight="1">
      <c r="A102" s="28"/>
      <c r="B102" s="45"/>
      <c r="C102" s="29"/>
      <c r="D102" s="54" t="s">
        <v>238</v>
      </c>
      <c r="E102" s="24"/>
      <c r="F102" s="55">
        <f>15900.8-46.8</f>
        <v>15854</v>
      </c>
      <c r="G102" s="12"/>
    </row>
    <row r="103" spans="1:7" ht="63" customHeight="1">
      <c r="A103" s="28"/>
      <c r="B103" s="45"/>
      <c r="C103" s="29"/>
      <c r="D103" s="9" t="s">
        <v>147</v>
      </c>
      <c r="E103" s="24"/>
      <c r="F103" s="11">
        <f>F105+F106</f>
        <v>87711</v>
      </c>
      <c r="G103" s="12" t="s">
        <v>183</v>
      </c>
    </row>
    <row r="104" spans="1:7" ht="13.5">
      <c r="A104" s="28"/>
      <c r="B104" s="45"/>
      <c r="C104" s="29"/>
      <c r="D104" s="3" t="s">
        <v>85</v>
      </c>
      <c r="E104" s="24"/>
      <c r="F104" s="11"/>
      <c r="G104" s="12"/>
    </row>
    <row r="105" spans="1:7" ht="74.25" customHeight="1">
      <c r="A105" s="28"/>
      <c r="B105" s="45"/>
      <c r="C105" s="28"/>
      <c r="D105" s="54" t="s">
        <v>164</v>
      </c>
      <c r="E105" s="24"/>
      <c r="F105" s="56">
        <f>77749.7-111.5+158.7+0.1</f>
        <v>77797</v>
      </c>
      <c r="G105" s="12"/>
    </row>
    <row r="106" spans="1:7" ht="60" customHeight="1">
      <c r="A106" s="28"/>
      <c r="B106" s="45"/>
      <c r="C106" s="28"/>
      <c r="D106" s="50" t="s">
        <v>172</v>
      </c>
      <c r="E106" s="24"/>
      <c r="F106" s="56">
        <v>9914</v>
      </c>
      <c r="G106" s="12"/>
    </row>
    <row r="107" spans="1:7" ht="52.5" customHeight="1">
      <c r="A107" s="13" t="s">
        <v>55</v>
      </c>
      <c r="B107" s="14" t="s">
        <v>53</v>
      </c>
      <c r="C107" s="15" t="s">
        <v>50</v>
      </c>
      <c r="D107" s="57" t="s">
        <v>3</v>
      </c>
      <c r="E107" s="24"/>
      <c r="F107" s="33">
        <f>F109+F110+F111</f>
        <v>8000</v>
      </c>
      <c r="G107" s="12"/>
    </row>
    <row r="108" spans="1:7" ht="19.5" customHeight="1">
      <c r="A108" s="28"/>
      <c r="B108" s="45"/>
      <c r="C108" s="29"/>
      <c r="D108" s="3" t="s">
        <v>85</v>
      </c>
      <c r="E108" s="24"/>
      <c r="F108" s="33"/>
      <c r="G108" s="12"/>
    </row>
    <row r="109" spans="1:7" ht="34.5" customHeight="1">
      <c r="A109" s="28"/>
      <c r="B109" s="45"/>
      <c r="C109" s="29"/>
      <c r="D109" s="23" t="s">
        <v>311</v>
      </c>
      <c r="E109" s="24"/>
      <c r="F109" s="33">
        <v>3510</v>
      </c>
      <c r="G109" s="12" t="s">
        <v>312</v>
      </c>
    </row>
    <row r="110" spans="1:7" ht="52.5" customHeight="1">
      <c r="A110" s="28"/>
      <c r="B110" s="45"/>
      <c r="C110" s="29"/>
      <c r="D110" s="23" t="s">
        <v>313</v>
      </c>
      <c r="E110" s="24"/>
      <c r="F110" s="33">
        <v>2152</v>
      </c>
      <c r="G110" s="12" t="s">
        <v>168</v>
      </c>
    </row>
    <row r="111" spans="1:7" ht="57" customHeight="1">
      <c r="A111" s="44"/>
      <c r="B111" s="58"/>
      <c r="C111" s="43"/>
      <c r="D111" s="23" t="s">
        <v>314</v>
      </c>
      <c r="E111" s="24"/>
      <c r="F111" s="33">
        <v>2338</v>
      </c>
      <c r="G111" s="12" t="s">
        <v>239</v>
      </c>
    </row>
    <row r="112" spans="1:7" ht="42" customHeight="1">
      <c r="A112" s="103" t="s">
        <v>52</v>
      </c>
      <c r="B112" s="103" t="s">
        <v>51</v>
      </c>
      <c r="C112" s="103" t="s">
        <v>50</v>
      </c>
      <c r="D112" s="99" t="s">
        <v>80</v>
      </c>
      <c r="E112" s="104"/>
      <c r="F112" s="101">
        <v>16535.8</v>
      </c>
      <c r="G112" s="102" t="s">
        <v>39</v>
      </c>
    </row>
    <row r="113" spans="1:7" ht="56.25" customHeight="1">
      <c r="A113" s="98" t="s">
        <v>52</v>
      </c>
      <c r="B113" s="98" t="s">
        <v>51</v>
      </c>
      <c r="C113" s="98" t="s">
        <v>50</v>
      </c>
      <c r="D113" s="99" t="s">
        <v>100</v>
      </c>
      <c r="E113" s="105"/>
      <c r="F113" s="101">
        <v>7244</v>
      </c>
      <c r="G113" s="102" t="s">
        <v>38</v>
      </c>
    </row>
    <row r="114" spans="1:7" ht="37.5" customHeight="1">
      <c r="A114" s="15"/>
      <c r="B114" s="39"/>
      <c r="C114" s="13"/>
      <c r="D114" s="9"/>
      <c r="E114" s="5" t="s">
        <v>73</v>
      </c>
      <c r="F114" s="59">
        <f>+F115+F119+F124+F181+F182+F183+F184+F185</f>
        <v>1590220.4</v>
      </c>
      <c r="G114" s="12"/>
    </row>
    <row r="115" spans="1:7" ht="34.5" customHeight="1">
      <c r="A115" s="13" t="s">
        <v>55</v>
      </c>
      <c r="B115" s="14" t="s">
        <v>48</v>
      </c>
      <c r="C115" s="15" t="s">
        <v>50</v>
      </c>
      <c r="D115" s="60" t="s">
        <v>153</v>
      </c>
      <c r="E115" s="61"/>
      <c r="F115" s="11">
        <f>F117+F118</f>
        <v>11300</v>
      </c>
      <c r="G115" s="9" t="s">
        <v>184</v>
      </c>
    </row>
    <row r="116" spans="1:7" ht="13.5">
      <c r="A116" s="28"/>
      <c r="B116" s="45"/>
      <c r="C116" s="29"/>
      <c r="D116" s="62" t="s">
        <v>85</v>
      </c>
      <c r="E116" s="61"/>
      <c r="F116" s="59"/>
      <c r="G116" s="12"/>
    </row>
    <row r="117" spans="1:7" ht="42" customHeight="1">
      <c r="A117" s="28"/>
      <c r="B117" s="45"/>
      <c r="C117" s="29"/>
      <c r="D117" s="60" t="s">
        <v>154</v>
      </c>
      <c r="E117" s="61"/>
      <c r="F117" s="11">
        <v>8500</v>
      </c>
      <c r="G117" s="32"/>
    </row>
    <row r="118" spans="1:7" ht="38.25" customHeight="1">
      <c r="A118" s="44"/>
      <c r="B118" s="58"/>
      <c r="C118" s="43"/>
      <c r="D118" s="60" t="s">
        <v>305</v>
      </c>
      <c r="E118" s="61"/>
      <c r="F118" s="11">
        <v>2800</v>
      </c>
      <c r="G118" s="9"/>
    </row>
    <row r="119" spans="1:7" ht="39.75" customHeight="1">
      <c r="A119" s="28" t="s">
        <v>55</v>
      </c>
      <c r="B119" s="28" t="s">
        <v>48</v>
      </c>
      <c r="C119" s="29" t="s">
        <v>48</v>
      </c>
      <c r="D119" s="60" t="s">
        <v>74</v>
      </c>
      <c r="E119" s="63"/>
      <c r="F119" s="63">
        <f>F121+F122+F123</f>
        <v>33200</v>
      </c>
      <c r="G119" s="64"/>
    </row>
    <row r="120" spans="1:7" ht="13.5">
      <c r="A120" s="65"/>
      <c r="B120" s="65"/>
      <c r="C120" s="66"/>
      <c r="D120" s="62" t="s">
        <v>85</v>
      </c>
      <c r="E120" s="11"/>
      <c r="F120" s="11"/>
      <c r="G120" s="12"/>
    </row>
    <row r="121" spans="1:7" ht="66.75" customHeight="1">
      <c r="A121" s="65"/>
      <c r="B121" s="65"/>
      <c r="C121" s="66"/>
      <c r="D121" s="124" t="s">
        <v>364</v>
      </c>
      <c r="E121" s="67"/>
      <c r="F121" s="11">
        <v>20960</v>
      </c>
      <c r="G121" s="12" t="s">
        <v>365</v>
      </c>
    </row>
    <row r="122" spans="1:7" ht="42.75" customHeight="1">
      <c r="A122" s="65"/>
      <c r="B122" s="65"/>
      <c r="C122" s="66"/>
      <c r="D122" s="9" t="s">
        <v>272</v>
      </c>
      <c r="E122" s="11"/>
      <c r="F122" s="11">
        <v>3240</v>
      </c>
      <c r="G122" s="9" t="s">
        <v>0</v>
      </c>
    </row>
    <row r="123" spans="1:7" ht="57.75" customHeight="1">
      <c r="A123" s="44"/>
      <c r="B123" s="58"/>
      <c r="C123" s="43"/>
      <c r="D123" s="23" t="s">
        <v>363</v>
      </c>
      <c r="E123" s="32"/>
      <c r="F123" s="11">
        <v>9000</v>
      </c>
      <c r="G123" s="9" t="s">
        <v>366</v>
      </c>
    </row>
    <row r="124" spans="1:7" ht="44.25" customHeight="1">
      <c r="A124" s="28" t="s">
        <v>55</v>
      </c>
      <c r="B124" s="45" t="s">
        <v>48</v>
      </c>
      <c r="C124" s="28" t="s">
        <v>51</v>
      </c>
      <c r="D124" s="9" t="s">
        <v>84</v>
      </c>
      <c r="E124" s="11"/>
      <c r="F124" s="30">
        <f>F126+F137+F144+F148+F152+F156+F163+F164+F165+F166+F167+F168+F169+F173+F180</f>
        <v>1219258.9</v>
      </c>
      <c r="G124" s="12"/>
    </row>
    <row r="125" spans="1:7" ht="13.5">
      <c r="A125" s="65"/>
      <c r="B125" s="65"/>
      <c r="C125" s="65"/>
      <c r="D125" s="3" t="s">
        <v>85</v>
      </c>
      <c r="E125" s="67"/>
      <c r="F125" s="67"/>
      <c r="G125" s="12"/>
    </row>
    <row r="126" spans="1:7" ht="18.75" customHeight="1">
      <c r="A126" s="65"/>
      <c r="B126" s="65"/>
      <c r="C126" s="65"/>
      <c r="D126" s="26" t="s">
        <v>89</v>
      </c>
      <c r="E126" s="67"/>
      <c r="F126" s="68">
        <f>F128+F133+F134+F135</f>
        <v>158100</v>
      </c>
      <c r="G126" s="12"/>
    </row>
    <row r="127" spans="1:7" ht="13.5">
      <c r="A127" s="65"/>
      <c r="B127" s="65"/>
      <c r="C127" s="65"/>
      <c r="D127" s="3" t="s">
        <v>90</v>
      </c>
      <c r="E127" s="67"/>
      <c r="F127" s="69"/>
      <c r="G127" s="12"/>
    </row>
    <row r="128" spans="1:7" ht="46.5" customHeight="1">
      <c r="A128" s="65"/>
      <c r="B128" s="65"/>
      <c r="C128" s="65"/>
      <c r="D128" s="9" t="s">
        <v>274</v>
      </c>
      <c r="E128" s="67"/>
      <c r="F128" s="68">
        <f>F130+F131+F132</f>
        <v>106800</v>
      </c>
      <c r="G128" s="12"/>
    </row>
    <row r="129" spans="1:7" ht="13.5">
      <c r="A129" s="65"/>
      <c r="B129" s="65"/>
      <c r="C129" s="65"/>
      <c r="D129" s="3" t="s">
        <v>90</v>
      </c>
      <c r="E129" s="67"/>
      <c r="F129" s="69"/>
      <c r="G129" s="12"/>
    </row>
    <row r="130" spans="1:7" ht="60" customHeight="1">
      <c r="A130" s="65"/>
      <c r="B130" s="65"/>
      <c r="C130" s="65"/>
      <c r="D130" s="35" t="s">
        <v>1</v>
      </c>
      <c r="E130" s="56"/>
      <c r="F130" s="69">
        <v>45000</v>
      </c>
      <c r="G130" s="12" t="s">
        <v>2</v>
      </c>
    </row>
    <row r="131" spans="1:7" ht="48.75" customHeight="1">
      <c r="A131" s="65"/>
      <c r="B131" s="65"/>
      <c r="C131" s="65"/>
      <c r="D131" s="35" t="s">
        <v>266</v>
      </c>
      <c r="E131" s="70"/>
      <c r="F131" s="69">
        <v>13000</v>
      </c>
      <c r="G131" s="12" t="s">
        <v>267</v>
      </c>
    </row>
    <row r="132" spans="1:7" ht="203.25" customHeight="1">
      <c r="A132" s="65"/>
      <c r="B132" s="65"/>
      <c r="C132" s="65"/>
      <c r="D132" s="35" t="s">
        <v>207</v>
      </c>
      <c r="E132" s="70"/>
      <c r="F132" s="69">
        <v>48800</v>
      </c>
      <c r="G132" s="12" t="s">
        <v>377</v>
      </c>
    </row>
    <row r="133" spans="1:7" ht="89.25" customHeight="1">
      <c r="A133" s="65"/>
      <c r="B133" s="65"/>
      <c r="C133" s="65"/>
      <c r="D133" s="9" t="s">
        <v>275</v>
      </c>
      <c r="E133" s="67"/>
      <c r="F133" s="68">
        <v>33000</v>
      </c>
      <c r="G133" s="12" t="s">
        <v>331</v>
      </c>
    </row>
    <row r="134" spans="1:7" ht="115.5" customHeight="1">
      <c r="A134" s="65"/>
      <c r="B134" s="65"/>
      <c r="C134" s="65"/>
      <c r="D134" s="9" t="s">
        <v>276</v>
      </c>
      <c r="E134" s="67"/>
      <c r="F134" s="68">
        <v>13000</v>
      </c>
      <c r="G134" s="12" t="s">
        <v>328</v>
      </c>
    </row>
    <row r="135" spans="1:7" ht="111" customHeight="1">
      <c r="A135" s="65"/>
      <c r="B135" s="65"/>
      <c r="C135" s="65"/>
      <c r="D135" s="9" t="s">
        <v>277</v>
      </c>
      <c r="E135" s="67"/>
      <c r="F135" s="68">
        <v>5300</v>
      </c>
      <c r="G135" s="12" t="s">
        <v>328</v>
      </c>
    </row>
    <row r="136" spans="1:7" ht="60" customHeight="1">
      <c r="A136" s="65"/>
      <c r="B136" s="65"/>
      <c r="C136" s="65"/>
      <c r="D136" s="9" t="s">
        <v>315</v>
      </c>
      <c r="E136" s="67"/>
      <c r="F136" s="30">
        <v>800</v>
      </c>
      <c r="G136" s="9" t="s">
        <v>316</v>
      </c>
    </row>
    <row r="137" spans="1:7" ht="15.75" customHeight="1">
      <c r="A137" s="65"/>
      <c r="B137" s="65"/>
      <c r="C137" s="65"/>
      <c r="D137" s="26" t="s">
        <v>177</v>
      </c>
      <c r="E137" s="67"/>
      <c r="F137" s="30">
        <f>F139+F140+F141+F142+F143</f>
        <v>262100</v>
      </c>
      <c r="G137" s="12"/>
    </row>
    <row r="138" spans="1:7" ht="13.5">
      <c r="A138" s="65"/>
      <c r="B138" s="65"/>
      <c r="C138" s="65"/>
      <c r="D138" s="71" t="s">
        <v>90</v>
      </c>
      <c r="E138" s="67"/>
      <c r="F138" s="68"/>
      <c r="G138" s="12"/>
    </row>
    <row r="139" spans="1:7" ht="128.25" customHeight="1">
      <c r="A139" s="65"/>
      <c r="B139" s="65"/>
      <c r="C139" s="65"/>
      <c r="D139" s="9" t="s">
        <v>278</v>
      </c>
      <c r="E139" s="67"/>
      <c r="F139" s="68">
        <v>23000</v>
      </c>
      <c r="G139" s="12" t="s">
        <v>332</v>
      </c>
    </row>
    <row r="140" spans="1:7" ht="36" customHeight="1">
      <c r="A140" s="65"/>
      <c r="B140" s="65"/>
      <c r="C140" s="65"/>
      <c r="D140" s="9" t="s">
        <v>279</v>
      </c>
      <c r="E140" s="67"/>
      <c r="F140" s="30">
        <v>40300</v>
      </c>
      <c r="G140" s="12" t="s">
        <v>317</v>
      </c>
    </row>
    <row r="141" spans="1:7" ht="120" customHeight="1">
      <c r="A141" s="65"/>
      <c r="B141" s="65"/>
      <c r="C141" s="65"/>
      <c r="D141" s="9" t="s">
        <v>280</v>
      </c>
      <c r="E141" s="70"/>
      <c r="F141" s="68">
        <v>17200</v>
      </c>
      <c r="G141" s="12" t="s">
        <v>333</v>
      </c>
    </row>
    <row r="142" spans="1:7" ht="114.75" customHeight="1">
      <c r="A142" s="65"/>
      <c r="B142" s="65"/>
      <c r="C142" s="65"/>
      <c r="D142" s="9" t="s">
        <v>281</v>
      </c>
      <c r="E142" s="11"/>
      <c r="F142" s="30">
        <v>164100</v>
      </c>
      <c r="G142" s="12" t="s">
        <v>318</v>
      </c>
    </row>
    <row r="143" spans="1:7" ht="90" customHeight="1">
      <c r="A143" s="65"/>
      <c r="B143" s="65"/>
      <c r="C143" s="65"/>
      <c r="D143" s="9" t="s">
        <v>211</v>
      </c>
      <c r="E143" s="67"/>
      <c r="F143" s="68">
        <v>17500</v>
      </c>
      <c r="G143" s="9" t="s">
        <v>319</v>
      </c>
    </row>
    <row r="144" spans="1:7" ht="18.75" customHeight="1">
      <c r="A144" s="65"/>
      <c r="B144" s="65"/>
      <c r="C144" s="65"/>
      <c r="D144" s="26" t="s">
        <v>91</v>
      </c>
      <c r="E144" s="67"/>
      <c r="F144" s="30">
        <f>F146+F147</f>
        <v>17500</v>
      </c>
      <c r="G144" s="72"/>
    </row>
    <row r="145" spans="1:7" ht="15" customHeight="1">
      <c r="A145" s="65"/>
      <c r="B145" s="65"/>
      <c r="C145" s="65"/>
      <c r="D145" s="3" t="s">
        <v>90</v>
      </c>
      <c r="E145" s="67"/>
      <c r="F145" s="68"/>
      <c r="G145" s="72"/>
    </row>
    <row r="146" spans="1:7" ht="99.75" customHeight="1">
      <c r="A146" s="65"/>
      <c r="B146" s="65"/>
      <c r="C146" s="65"/>
      <c r="D146" s="9" t="s">
        <v>282</v>
      </c>
      <c r="E146" s="67"/>
      <c r="F146" s="68">
        <v>11000</v>
      </c>
      <c r="G146" s="9" t="s">
        <v>334</v>
      </c>
    </row>
    <row r="147" spans="1:7" ht="117.75" customHeight="1">
      <c r="A147" s="65"/>
      <c r="B147" s="65"/>
      <c r="C147" s="65"/>
      <c r="D147" s="9" t="s">
        <v>283</v>
      </c>
      <c r="E147" s="67"/>
      <c r="F147" s="68">
        <v>6500</v>
      </c>
      <c r="G147" s="9" t="s">
        <v>335</v>
      </c>
    </row>
    <row r="148" spans="1:7" ht="34.5" customHeight="1">
      <c r="A148" s="65"/>
      <c r="B148" s="65"/>
      <c r="C148" s="65"/>
      <c r="D148" s="26" t="s">
        <v>92</v>
      </c>
      <c r="E148" s="67"/>
      <c r="F148" s="30">
        <f>F150+F151</f>
        <v>26980</v>
      </c>
      <c r="G148" s="12"/>
    </row>
    <row r="149" spans="1:7" ht="17.25" customHeight="1">
      <c r="A149" s="65"/>
      <c r="B149" s="65"/>
      <c r="C149" s="65"/>
      <c r="D149" s="3" t="s">
        <v>90</v>
      </c>
      <c r="E149" s="67"/>
      <c r="F149" s="68"/>
      <c r="G149" s="12"/>
    </row>
    <row r="150" spans="1:7" ht="72.75" customHeight="1">
      <c r="A150" s="65"/>
      <c r="B150" s="65"/>
      <c r="C150" s="65"/>
      <c r="D150" s="9" t="s">
        <v>284</v>
      </c>
      <c r="E150" s="67"/>
      <c r="F150" s="30">
        <v>11630</v>
      </c>
      <c r="G150" s="9" t="s">
        <v>336</v>
      </c>
    </row>
    <row r="151" spans="1:7" ht="51.75" customHeight="1">
      <c r="A151" s="65"/>
      <c r="B151" s="65"/>
      <c r="C151" s="65"/>
      <c r="D151" s="9" t="s">
        <v>285</v>
      </c>
      <c r="E151" s="11"/>
      <c r="F151" s="30">
        <v>15350</v>
      </c>
      <c r="G151" s="9" t="s">
        <v>337</v>
      </c>
    </row>
    <row r="152" spans="1:7" ht="40.5" customHeight="1">
      <c r="A152" s="65"/>
      <c r="B152" s="65"/>
      <c r="C152" s="65"/>
      <c r="D152" s="26" t="s">
        <v>93</v>
      </c>
      <c r="E152" s="67"/>
      <c r="F152" s="30">
        <f>F154+F155</f>
        <v>76300</v>
      </c>
      <c r="G152" s="12"/>
    </row>
    <row r="153" spans="1:7" ht="20.25" customHeight="1">
      <c r="A153" s="65"/>
      <c r="B153" s="65"/>
      <c r="C153" s="65"/>
      <c r="D153" s="3" t="s">
        <v>90</v>
      </c>
      <c r="E153" s="67"/>
      <c r="F153" s="68"/>
      <c r="G153" s="12"/>
    </row>
    <row r="154" spans="1:7" ht="81" customHeight="1">
      <c r="A154" s="65"/>
      <c r="B154" s="65"/>
      <c r="C154" s="65"/>
      <c r="D154" s="9" t="s">
        <v>320</v>
      </c>
      <c r="E154" s="67"/>
      <c r="F154" s="68">
        <v>21300</v>
      </c>
      <c r="G154" s="9" t="s">
        <v>321</v>
      </c>
    </row>
    <row r="155" spans="1:7" ht="65.25" customHeight="1">
      <c r="A155" s="65"/>
      <c r="B155" s="65"/>
      <c r="C155" s="65"/>
      <c r="D155" s="9" t="s">
        <v>286</v>
      </c>
      <c r="E155" s="67"/>
      <c r="F155" s="68">
        <v>55000</v>
      </c>
      <c r="G155" s="12" t="s">
        <v>322</v>
      </c>
    </row>
    <row r="156" spans="1:7" ht="37.5" customHeight="1">
      <c r="A156" s="65"/>
      <c r="B156" s="65"/>
      <c r="C156" s="65"/>
      <c r="D156" s="26" t="s">
        <v>94</v>
      </c>
      <c r="E156" s="67"/>
      <c r="F156" s="30">
        <f>F158+F159+F160+F161+F162</f>
        <v>47100</v>
      </c>
      <c r="G156" s="12"/>
    </row>
    <row r="157" spans="1:7" ht="19.5" customHeight="1">
      <c r="A157" s="65"/>
      <c r="B157" s="65"/>
      <c r="C157" s="65"/>
      <c r="D157" s="3" t="s">
        <v>90</v>
      </c>
      <c r="E157" s="67"/>
      <c r="F157" s="68"/>
      <c r="G157" s="12"/>
    </row>
    <row r="158" spans="1:7" ht="131.25" customHeight="1">
      <c r="A158" s="65"/>
      <c r="B158" s="65"/>
      <c r="C158" s="65"/>
      <c r="D158" s="73" t="s">
        <v>287</v>
      </c>
      <c r="E158" s="67"/>
      <c r="F158" s="68">
        <v>13000</v>
      </c>
      <c r="G158" s="12" t="s">
        <v>323</v>
      </c>
    </row>
    <row r="159" spans="1:7" ht="56.25" customHeight="1">
      <c r="A159" s="65"/>
      <c r="B159" s="65"/>
      <c r="C159" s="65"/>
      <c r="D159" s="73" t="s">
        <v>288</v>
      </c>
      <c r="E159" s="70"/>
      <c r="F159" s="68">
        <v>5400</v>
      </c>
      <c r="G159" s="12" t="s">
        <v>329</v>
      </c>
    </row>
    <row r="160" spans="1:7" ht="66.75" customHeight="1">
      <c r="A160" s="65"/>
      <c r="B160" s="65"/>
      <c r="C160" s="65"/>
      <c r="D160" s="73" t="s">
        <v>289</v>
      </c>
      <c r="E160" s="70"/>
      <c r="F160" s="30">
        <v>5400</v>
      </c>
      <c r="G160" s="9" t="s">
        <v>300</v>
      </c>
    </row>
    <row r="161" spans="1:7" ht="63.75" customHeight="1">
      <c r="A161" s="65"/>
      <c r="B161" s="65"/>
      <c r="C161" s="65"/>
      <c r="D161" s="73" t="s">
        <v>290</v>
      </c>
      <c r="E161" s="70"/>
      <c r="F161" s="30">
        <v>8300</v>
      </c>
      <c r="G161" s="9" t="s">
        <v>300</v>
      </c>
    </row>
    <row r="162" spans="1:7" ht="36.75" customHeight="1">
      <c r="A162" s="65"/>
      <c r="B162" s="65"/>
      <c r="C162" s="65"/>
      <c r="D162" s="9" t="s">
        <v>291</v>
      </c>
      <c r="E162" s="70"/>
      <c r="F162" s="11">
        <v>15000</v>
      </c>
      <c r="G162" s="9" t="s">
        <v>6</v>
      </c>
    </row>
    <row r="163" spans="1:7" ht="231.75" customHeight="1">
      <c r="A163" s="65"/>
      <c r="B163" s="65"/>
      <c r="C163" s="65"/>
      <c r="D163" s="26" t="s">
        <v>212</v>
      </c>
      <c r="E163" s="67"/>
      <c r="F163" s="30">
        <v>60000</v>
      </c>
      <c r="G163" s="9" t="s">
        <v>338</v>
      </c>
    </row>
    <row r="164" spans="1:7" ht="57.75" customHeight="1">
      <c r="A164" s="65"/>
      <c r="B164" s="65"/>
      <c r="C164" s="65"/>
      <c r="D164" s="26" t="s">
        <v>213</v>
      </c>
      <c r="E164" s="70"/>
      <c r="F164" s="68">
        <v>43400</v>
      </c>
      <c r="G164" s="23" t="s">
        <v>324</v>
      </c>
    </row>
    <row r="165" spans="1:7" ht="95.25" customHeight="1">
      <c r="A165" s="65"/>
      <c r="B165" s="65"/>
      <c r="C165" s="65"/>
      <c r="D165" s="26" t="s">
        <v>208</v>
      </c>
      <c r="E165" s="70"/>
      <c r="F165" s="30">
        <v>2700</v>
      </c>
      <c r="G165" s="23" t="s">
        <v>339</v>
      </c>
    </row>
    <row r="166" spans="1:7" ht="68.25" customHeight="1">
      <c r="A166" s="65"/>
      <c r="B166" s="65"/>
      <c r="C166" s="65"/>
      <c r="D166" s="26" t="s">
        <v>292</v>
      </c>
      <c r="E166" s="67"/>
      <c r="F166" s="30">
        <v>76900</v>
      </c>
      <c r="G166" s="23" t="s">
        <v>301</v>
      </c>
    </row>
    <row r="167" spans="1:7" ht="225.75" customHeight="1">
      <c r="A167" s="65"/>
      <c r="B167" s="65"/>
      <c r="C167" s="65"/>
      <c r="D167" s="26" t="s">
        <v>268</v>
      </c>
      <c r="E167" s="67"/>
      <c r="F167" s="30">
        <f>264178.9</f>
        <v>264178.9</v>
      </c>
      <c r="G167" s="23" t="s">
        <v>340</v>
      </c>
    </row>
    <row r="168" spans="1:7" ht="125.25" customHeight="1">
      <c r="A168" s="65"/>
      <c r="B168" s="65"/>
      <c r="C168" s="65"/>
      <c r="D168" s="26" t="s">
        <v>228</v>
      </c>
      <c r="E168" s="67"/>
      <c r="F168" s="30">
        <v>68000</v>
      </c>
      <c r="G168" s="12" t="s">
        <v>341</v>
      </c>
    </row>
    <row r="169" spans="1:7" ht="42.75" customHeight="1">
      <c r="A169" s="65"/>
      <c r="B169" s="65"/>
      <c r="C169" s="65"/>
      <c r="D169" s="26" t="s">
        <v>7</v>
      </c>
      <c r="E169" s="67"/>
      <c r="F169" s="30">
        <f>F171+F172</f>
        <v>56000</v>
      </c>
      <c r="G169" s="12"/>
    </row>
    <row r="170" spans="1:7" ht="13.5">
      <c r="A170" s="65"/>
      <c r="B170" s="65"/>
      <c r="C170" s="65"/>
      <c r="D170" s="3" t="s">
        <v>90</v>
      </c>
      <c r="E170" s="67"/>
      <c r="F170" s="68"/>
      <c r="G170" s="12"/>
    </row>
    <row r="171" spans="1:7" ht="166.5" customHeight="1">
      <c r="A171" s="65"/>
      <c r="B171" s="65"/>
      <c r="C171" s="65"/>
      <c r="D171" s="9" t="s">
        <v>110</v>
      </c>
      <c r="E171" s="67"/>
      <c r="F171" s="68">
        <v>45000</v>
      </c>
      <c r="G171" s="12" t="s">
        <v>376</v>
      </c>
    </row>
    <row r="172" spans="1:7" ht="128.25" customHeight="1">
      <c r="A172" s="65"/>
      <c r="B172" s="65"/>
      <c r="C172" s="65"/>
      <c r="D172" s="9" t="s">
        <v>214</v>
      </c>
      <c r="E172" s="67"/>
      <c r="F172" s="68">
        <v>11000</v>
      </c>
      <c r="G172" s="12" t="s">
        <v>330</v>
      </c>
    </row>
    <row r="173" spans="1:7" ht="36" customHeight="1">
      <c r="A173" s="65"/>
      <c r="B173" s="65"/>
      <c r="C173" s="65"/>
      <c r="D173" s="26" t="s">
        <v>8</v>
      </c>
      <c r="E173" s="67"/>
      <c r="F173" s="30">
        <f>F175+F176+F177+F178+F179</f>
        <v>40000</v>
      </c>
      <c r="G173" s="12"/>
    </row>
    <row r="174" spans="1:7" ht="13.5">
      <c r="A174" s="65"/>
      <c r="B174" s="65"/>
      <c r="C174" s="65"/>
      <c r="D174" s="3" t="s">
        <v>47</v>
      </c>
      <c r="E174" s="67"/>
      <c r="F174" s="68"/>
      <c r="G174" s="12"/>
    </row>
    <row r="175" spans="1:7" ht="64.5" customHeight="1">
      <c r="A175" s="65"/>
      <c r="B175" s="65"/>
      <c r="C175" s="65"/>
      <c r="D175" s="35" t="s">
        <v>293</v>
      </c>
      <c r="E175" s="23"/>
      <c r="F175" s="30">
        <v>4478</v>
      </c>
      <c r="G175" s="9" t="s">
        <v>294</v>
      </c>
    </row>
    <row r="176" spans="1:7" ht="99.75" customHeight="1">
      <c r="A176" s="65"/>
      <c r="B176" s="65"/>
      <c r="C176" s="65"/>
      <c r="D176" s="35" t="s">
        <v>295</v>
      </c>
      <c r="E176" s="23"/>
      <c r="F176" s="30">
        <v>6500</v>
      </c>
      <c r="G176" s="12" t="s">
        <v>327</v>
      </c>
    </row>
    <row r="177" spans="1:7" ht="91.5" customHeight="1">
      <c r="A177" s="65"/>
      <c r="B177" s="65"/>
      <c r="C177" s="65"/>
      <c r="D177" s="35" t="s">
        <v>296</v>
      </c>
      <c r="E177" s="23"/>
      <c r="F177" s="30">
        <v>19050</v>
      </c>
      <c r="G177" s="12" t="s">
        <v>342</v>
      </c>
    </row>
    <row r="178" spans="1:7" ht="50.25" customHeight="1">
      <c r="A178" s="65"/>
      <c r="B178" s="65"/>
      <c r="C178" s="65"/>
      <c r="D178" s="35" t="s">
        <v>297</v>
      </c>
      <c r="E178" s="23"/>
      <c r="F178" s="30">
        <v>8472</v>
      </c>
      <c r="G178" s="12" t="s">
        <v>343</v>
      </c>
    </row>
    <row r="179" spans="1:7" ht="50.25" customHeight="1">
      <c r="A179" s="65"/>
      <c r="B179" s="65"/>
      <c r="C179" s="65"/>
      <c r="D179" s="35" t="s">
        <v>325</v>
      </c>
      <c r="E179" s="23"/>
      <c r="F179" s="30">
        <v>1500</v>
      </c>
      <c r="G179" s="23" t="s">
        <v>326</v>
      </c>
    </row>
    <row r="180" spans="1:7" ht="46.5" customHeight="1">
      <c r="A180" s="65"/>
      <c r="B180" s="65"/>
      <c r="C180" s="65"/>
      <c r="D180" s="26" t="s">
        <v>9</v>
      </c>
      <c r="E180" s="11"/>
      <c r="F180" s="30">
        <v>20000</v>
      </c>
      <c r="G180" s="12" t="s">
        <v>378</v>
      </c>
    </row>
    <row r="181" spans="1:7" ht="56.25" customHeight="1">
      <c r="A181" s="8" t="s">
        <v>55</v>
      </c>
      <c r="B181" s="18" t="s">
        <v>48</v>
      </c>
      <c r="C181" s="8" t="s">
        <v>51</v>
      </c>
      <c r="D181" s="36" t="s">
        <v>230</v>
      </c>
      <c r="E181" s="11"/>
      <c r="F181" s="30">
        <v>14025</v>
      </c>
      <c r="G181" s="9" t="s">
        <v>231</v>
      </c>
    </row>
    <row r="182" spans="1:7" ht="51.75" customHeight="1">
      <c r="A182" s="8" t="s">
        <v>55</v>
      </c>
      <c r="B182" s="31" t="s">
        <v>48</v>
      </c>
      <c r="C182" s="44" t="s">
        <v>56</v>
      </c>
      <c r="D182" s="74" t="s">
        <v>227</v>
      </c>
      <c r="E182" s="11"/>
      <c r="F182" s="30">
        <v>49555</v>
      </c>
      <c r="G182" s="75" t="s">
        <v>233</v>
      </c>
    </row>
    <row r="183" spans="1:7" ht="45.75" customHeight="1">
      <c r="A183" s="8" t="s">
        <v>55</v>
      </c>
      <c r="B183" s="18" t="s">
        <v>54</v>
      </c>
      <c r="C183" s="8" t="s">
        <v>50</v>
      </c>
      <c r="D183" s="9" t="s">
        <v>40</v>
      </c>
      <c r="E183" s="71"/>
      <c r="F183" s="30">
        <v>175500</v>
      </c>
      <c r="G183" s="76" t="s">
        <v>215</v>
      </c>
    </row>
    <row r="184" spans="1:7" ht="44.25" customHeight="1">
      <c r="A184" s="98" t="s">
        <v>52</v>
      </c>
      <c r="B184" s="98" t="s">
        <v>51</v>
      </c>
      <c r="C184" s="98" t="s">
        <v>50</v>
      </c>
      <c r="D184" s="99" t="s">
        <v>81</v>
      </c>
      <c r="E184" s="100"/>
      <c r="F184" s="101">
        <v>72502.1</v>
      </c>
      <c r="G184" s="102" t="s">
        <v>113</v>
      </c>
    </row>
    <row r="185" spans="1:7" ht="69" customHeight="1">
      <c r="A185" s="98" t="s">
        <v>52</v>
      </c>
      <c r="B185" s="98" t="s">
        <v>51</v>
      </c>
      <c r="C185" s="98" t="s">
        <v>50</v>
      </c>
      <c r="D185" s="99" t="s">
        <v>189</v>
      </c>
      <c r="E185" s="100"/>
      <c r="F185" s="101">
        <v>14879.4</v>
      </c>
      <c r="G185" s="102" t="s">
        <v>190</v>
      </c>
    </row>
    <row r="186" spans="1:7" ht="53.25" customHeight="1">
      <c r="A186" s="98" t="s">
        <v>52</v>
      </c>
      <c r="B186" s="98" t="s">
        <v>51</v>
      </c>
      <c r="C186" s="98" t="s">
        <v>48</v>
      </c>
      <c r="D186" s="99" t="s">
        <v>36</v>
      </c>
      <c r="E186" s="106" t="s">
        <v>75</v>
      </c>
      <c r="F186" s="107">
        <v>41255.6</v>
      </c>
      <c r="G186" s="102" t="s">
        <v>35</v>
      </c>
    </row>
    <row r="187" spans="1:7" ht="63.75" customHeight="1">
      <c r="A187" s="8"/>
      <c r="B187" s="18"/>
      <c r="C187" s="19"/>
      <c r="D187" s="77"/>
      <c r="E187" s="59" t="s">
        <v>76</v>
      </c>
      <c r="F187" s="59">
        <f>+F188+F194+F192+F193+F195+F196+F197</f>
        <v>6201945.7</v>
      </c>
      <c r="G187" s="12"/>
    </row>
    <row r="188" spans="1:7" ht="39.75" customHeight="1">
      <c r="A188" s="8" t="s">
        <v>55</v>
      </c>
      <c r="B188" s="18" t="s">
        <v>54</v>
      </c>
      <c r="C188" s="19" t="s">
        <v>50</v>
      </c>
      <c r="D188" s="9" t="s">
        <v>77</v>
      </c>
      <c r="E188" s="11"/>
      <c r="F188" s="78">
        <f>F190+F191</f>
        <v>4984606</v>
      </c>
      <c r="G188" s="9" t="s">
        <v>23</v>
      </c>
    </row>
    <row r="189" spans="1:7" ht="13.5">
      <c r="A189" s="8"/>
      <c r="B189" s="18"/>
      <c r="C189" s="19"/>
      <c r="D189" s="3" t="s">
        <v>90</v>
      </c>
      <c r="E189" s="11"/>
      <c r="F189" s="78"/>
      <c r="G189" s="9"/>
    </row>
    <row r="190" spans="1:7" ht="39.75" customHeight="1">
      <c r="A190" s="8"/>
      <c r="B190" s="18"/>
      <c r="C190" s="19"/>
      <c r="D190" s="9" t="s">
        <v>345</v>
      </c>
      <c r="E190" s="11"/>
      <c r="F190" s="78">
        <v>4583256.5</v>
      </c>
      <c r="G190" s="9"/>
    </row>
    <row r="191" spans="1:7" ht="51" customHeight="1">
      <c r="A191" s="8"/>
      <c r="B191" s="18"/>
      <c r="C191" s="19"/>
      <c r="D191" s="9" t="s">
        <v>344</v>
      </c>
      <c r="E191" s="11"/>
      <c r="F191" s="78">
        <v>401349.5</v>
      </c>
      <c r="G191" s="9"/>
    </row>
    <row r="192" spans="1:7" ht="40.5" customHeight="1">
      <c r="A192" s="8" t="s">
        <v>55</v>
      </c>
      <c r="B192" s="18" t="s">
        <v>54</v>
      </c>
      <c r="C192" s="19" t="s">
        <v>50</v>
      </c>
      <c r="D192" s="9" t="s">
        <v>101</v>
      </c>
      <c r="E192" s="11"/>
      <c r="F192" s="78">
        <v>785304.1</v>
      </c>
      <c r="G192" s="9" t="s">
        <v>221</v>
      </c>
    </row>
    <row r="193" spans="1:7" ht="39.75" customHeight="1">
      <c r="A193" s="8" t="s">
        <v>55</v>
      </c>
      <c r="B193" s="18" t="s">
        <v>54</v>
      </c>
      <c r="C193" s="19" t="s">
        <v>50</v>
      </c>
      <c r="D193" s="9" t="s">
        <v>102</v>
      </c>
      <c r="E193" s="11"/>
      <c r="F193" s="78">
        <v>94646.3</v>
      </c>
      <c r="G193" s="9" t="s">
        <v>114</v>
      </c>
    </row>
    <row r="194" spans="1:7" ht="45.75" customHeight="1">
      <c r="A194" s="8" t="s">
        <v>55</v>
      </c>
      <c r="B194" s="18" t="s">
        <v>54</v>
      </c>
      <c r="C194" s="19" t="s">
        <v>50</v>
      </c>
      <c r="D194" s="9" t="s">
        <v>116</v>
      </c>
      <c r="E194" s="11"/>
      <c r="F194" s="78">
        <v>150173.7</v>
      </c>
      <c r="G194" s="9" t="s">
        <v>127</v>
      </c>
    </row>
    <row r="195" spans="1:7" ht="46.5" customHeight="1">
      <c r="A195" s="8" t="s">
        <v>55</v>
      </c>
      <c r="B195" s="18" t="s">
        <v>54</v>
      </c>
      <c r="C195" s="19" t="s">
        <v>50</v>
      </c>
      <c r="D195" s="9" t="s">
        <v>103</v>
      </c>
      <c r="E195" s="11"/>
      <c r="F195" s="78">
        <v>44326.2</v>
      </c>
      <c r="G195" s="12" t="s">
        <v>24</v>
      </c>
    </row>
    <row r="196" spans="1:7" ht="60" customHeight="1">
      <c r="A196" s="8" t="s">
        <v>55</v>
      </c>
      <c r="B196" s="18" t="s">
        <v>54</v>
      </c>
      <c r="C196" s="19" t="s">
        <v>50</v>
      </c>
      <c r="D196" s="9" t="s">
        <v>223</v>
      </c>
      <c r="E196" s="11"/>
      <c r="F196" s="11">
        <v>62889.4</v>
      </c>
      <c r="G196" s="12" t="s">
        <v>23</v>
      </c>
    </row>
    <row r="197" spans="1:7" ht="62.25" customHeight="1">
      <c r="A197" s="8" t="s">
        <v>55</v>
      </c>
      <c r="B197" s="18" t="s">
        <v>54</v>
      </c>
      <c r="C197" s="19" t="s">
        <v>50</v>
      </c>
      <c r="D197" s="9" t="s">
        <v>222</v>
      </c>
      <c r="E197" s="11"/>
      <c r="F197" s="11">
        <v>80000</v>
      </c>
      <c r="G197" s="12" t="s">
        <v>23</v>
      </c>
    </row>
    <row r="198" spans="1:7" ht="54" customHeight="1">
      <c r="A198" s="8"/>
      <c r="B198" s="18"/>
      <c r="C198" s="19"/>
      <c r="D198" s="9"/>
      <c r="E198" s="24" t="s">
        <v>78</v>
      </c>
      <c r="F198" s="59">
        <f>SUM(F199:F204)</f>
        <v>1042786</v>
      </c>
      <c r="G198" s="12"/>
    </row>
    <row r="199" spans="1:7" ht="54.75" customHeight="1">
      <c r="A199" s="8" t="s">
        <v>55</v>
      </c>
      <c r="B199" s="18" t="s">
        <v>54</v>
      </c>
      <c r="C199" s="19" t="s">
        <v>48</v>
      </c>
      <c r="D199" s="9" t="s">
        <v>112</v>
      </c>
      <c r="E199" s="24"/>
      <c r="F199" s="11">
        <v>217406.7</v>
      </c>
      <c r="G199" s="12" t="s">
        <v>5</v>
      </c>
    </row>
    <row r="200" spans="1:7" ht="48.75" customHeight="1">
      <c r="A200" s="8" t="s">
        <v>55</v>
      </c>
      <c r="B200" s="18" t="s">
        <v>54</v>
      </c>
      <c r="C200" s="19" t="s">
        <v>48</v>
      </c>
      <c r="D200" s="9" t="s">
        <v>225</v>
      </c>
      <c r="E200" s="24"/>
      <c r="F200" s="11">
        <v>314010.5</v>
      </c>
      <c r="G200" s="12" t="s">
        <v>226</v>
      </c>
    </row>
    <row r="201" spans="1:7" ht="72" customHeight="1">
      <c r="A201" s="98" t="s">
        <v>52</v>
      </c>
      <c r="B201" s="98" t="s">
        <v>51</v>
      </c>
      <c r="C201" s="98" t="s">
        <v>50</v>
      </c>
      <c r="D201" s="99" t="s">
        <v>381</v>
      </c>
      <c r="E201" s="100"/>
      <c r="F201" s="101">
        <v>36927.4</v>
      </c>
      <c r="G201" s="102" t="s">
        <v>382</v>
      </c>
    </row>
    <row r="202" spans="1:7" ht="60.75" customHeight="1">
      <c r="A202" s="98" t="s">
        <v>52</v>
      </c>
      <c r="B202" s="98" t="s">
        <v>51</v>
      </c>
      <c r="C202" s="98" t="s">
        <v>48</v>
      </c>
      <c r="D202" s="99" t="s">
        <v>232</v>
      </c>
      <c r="E202" s="100"/>
      <c r="F202" s="101">
        <v>238253.4</v>
      </c>
      <c r="G202" s="102" t="s">
        <v>382</v>
      </c>
    </row>
    <row r="203" spans="1:7" ht="30" customHeight="1">
      <c r="A203" s="98" t="s">
        <v>52</v>
      </c>
      <c r="B203" s="98" t="s">
        <v>51</v>
      </c>
      <c r="C203" s="98" t="s">
        <v>48</v>
      </c>
      <c r="D203" s="99" t="s">
        <v>36</v>
      </c>
      <c r="E203" s="100"/>
      <c r="F203" s="101">
        <v>230965</v>
      </c>
      <c r="G203" s="102" t="s">
        <v>176</v>
      </c>
    </row>
    <row r="204" spans="1:7" ht="69" customHeight="1">
      <c r="A204" s="98" t="s">
        <v>52</v>
      </c>
      <c r="B204" s="98" t="s">
        <v>51</v>
      </c>
      <c r="C204" s="98" t="s">
        <v>48</v>
      </c>
      <c r="D204" s="99" t="s">
        <v>253</v>
      </c>
      <c r="E204" s="100"/>
      <c r="F204" s="101">
        <v>5223</v>
      </c>
      <c r="G204" s="102" t="s">
        <v>382</v>
      </c>
    </row>
    <row r="205" spans="1:7" ht="40.5" customHeight="1">
      <c r="A205" s="8"/>
      <c r="B205" s="18"/>
      <c r="C205" s="19"/>
      <c r="D205" s="9"/>
      <c r="E205" s="24" t="s">
        <v>82</v>
      </c>
      <c r="F205" s="59">
        <f>F206+F207+F224+F225+F226+F227</f>
        <v>548885.1000000001</v>
      </c>
      <c r="G205" s="12"/>
    </row>
    <row r="206" spans="1:7" ht="44.25" customHeight="1">
      <c r="A206" s="15" t="s">
        <v>55</v>
      </c>
      <c r="B206" s="39" t="s">
        <v>48</v>
      </c>
      <c r="C206" s="13" t="s">
        <v>53</v>
      </c>
      <c r="D206" s="9" t="s">
        <v>83</v>
      </c>
      <c r="E206" s="56"/>
      <c r="F206" s="11">
        <v>35141.4</v>
      </c>
      <c r="G206" s="12" t="s">
        <v>27</v>
      </c>
    </row>
    <row r="207" spans="1:7" ht="36.75" customHeight="1">
      <c r="A207" s="13" t="s">
        <v>55</v>
      </c>
      <c r="B207" s="14" t="s">
        <v>48</v>
      </c>
      <c r="C207" s="15" t="s">
        <v>51</v>
      </c>
      <c r="D207" s="41" t="s">
        <v>84</v>
      </c>
      <c r="E207" s="56"/>
      <c r="F207" s="11">
        <f>G211+F209+F210+F211+F212+F213+F214+F215+F217+F216+F218+F219+F220+F221+F222+F223</f>
        <v>324278.7</v>
      </c>
      <c r="G207" s="12" t="s">
        <v>27</v>
      </c>
    </row>
    <row r="208" spans="1:7" ht="15" customHeight="1">
      <c r="A208" s="28"/>
      <c r="B208" s="45"/>
      <c r="C208" s="29"/>
      <c r="D208" s="62" t="s">
        <v>85</v>
      </c>
      <c r="E208" s="56"/>
      <c r="F208" s="11"/>
      <c r="G208" s="12"/>
    </row>
    <row r="209" spans="1:7" ht="38.25" customHeight="1">
      <c r="A209" s="28"/>
      <c r="B209" s="45"/>
      <c r="C209" s="29"/>
      <c r="D209" s="79" t="s">
        <v>26</v>
      </c>
      <c r="E209" s="56"/>
      <c r="F209" s="56">
        <v>3000</v>
      </c>
      <c r="G209" s="12" t="s">
        <v>204</v>
      </c>
    </row>
    <row r="210" spans="1:7" ht="36" customHeight="1">
      <c r="A210" s="28"/>
      <c r="B210" s="45"/>
      <c r="C210" s="29"/>
      <c r="D210" s="79" t="s">
        <v>240</v>
      </c>
      <c r="E210" s="56"/>
      <c r="F210" s="56">
        <v>16000</v>
      </c>
      <c r="G210" s="12"/>
    </row>
    <row r="211" spans="1:7" ht="66" customHeight="1">
      <c r="A211" s="28"/>
      <c r="B211" s="45"/>
      <c r="C211" s="29"/>
      <c r="D211" s="79" t="s">
        <v>241</v>
      </c>
      <c r="E211" s="56"/>
      <c r="F211" s="56">
        <v>3500</v>
      </c>
      <c r="G211" s="12"/>
    </row>
    <row r="212" spans="1:7" ht="23.25" customHeight="1">
      <c r="A212" s="28"/>
      <c r="B212" s="45"/>
      <c r="C212" s="29"/>
      <c r="D212" s="79" t="s">
        <v>86</v>
      </c>
      <c r="E212" s="56"/>
      <c r="F212" s="56">
        <v>6000</v>
      </c>
      <c r="G212" s="12"/>
    </row>
    <row r="213" spans="1:7" ht="45" customHeight="1">
      <c r="A213" s="28"/>
      <c r="B213" s="45"/>
      <c r="C213" s="29"/>
      <c r="D213" s="79" t="s">
        <v>242</v>
      </c>
      <c r="E213" s="56"/>
      <c r="F213" s="56">
        <v>1000</v>
      </c>
      <c r="G213" s="12"/>
    </row>
    <row r="214" spans="1:7" ht="30.75" customHeight="1">
      <c r="A214" s="28"/>
      <c r="B214" s="45"/>
      <c r="C214" s="29"/>
      <c r="D214" s="80" t="s">
        <v>87</v>
      </c>
      <c r="E214" s="56"/>
      <c r="F214" s="56">
        <v>10000</v>
      </c>
      <c r="G214" s="12"/>
    </row>
    <row r="215" spans="1:7" ht="40.5" customHeight="1">
      <c r="A215" s="28"/>
      <c r="B215" s="45"/>
      <c r="C215" s="29"/>
      <c r="D215" s="80" t="s">
        <v>169</v>
      </c>
      <c r="E215" s="56"/>
      <c r="F215" s="56">
        <v>12290</v>
      </c>
      <c r="G215" s="12"/>
    </row>
    <row r="216" spans="1:7" ht="54.75" customHeight="1">
      <c r="A216" s="28"/>
      <c r="B216" s="45"/>
      <c r="C216" s="29"/>
      <c r="D216" s="80" t="s">
        <v>185</v>
      </c>
      <c r="E216" s="56"/>
      <c r="F216" s="56">
        <v>7000</v>
      </c>
      <c r="G216" s="12"/>
    </row>
    <row r="217" spans="1:7" ht="38.25" customHeight="1">
      <c r="A217" s="28"/>
      <c r="B217" s="45"/>
      <c r="C217" s="29"/>
      <c r="D217" s="80" t="s">
        <v>170</v>
      </c>
      <c r="E217" s="56"/>
      <c r="F217" s="56">
        <v>20000</v>
      </c>
      <c r="G217" s="12"/>
    </row>
    <row r="218" spans="1:7" ht="27" customHeight="1">
      <c r="A218" s="28"/>
      <c r="B218" s="45"/>
      <c r="C218" s="29"/>
      <c r="D218" s="79" t="s">
        <v>155</v>
      </c>
      <c r="E218" s="56"/>
      <c r="F218" s="56">
        <v>10000</v>
      </c>
      <c r="G218" s="12"/>
    </row>
    <row r="219" spans="1:7" ht="78.75" customHeight="1">
      <c r="A219" s="28"/>
      <c r="B219" s="45"/>
      <c r="C219" s="29"/>
      <c r="D219" s="79" t="s">
        <v>115</v>
      </c>
      <c r="E219" s="56"/>
      <c r="F219" s="56">
        <v>4000</v>
      </c>
      <c r="G219" s="12"/>
    </row>
    <row r="220" spans="1:7" ht="66" customHeight="1">
      <c r="A220" s="28"/>
      <c r="B220" s="45"/>
      <c r="C220" s="29"/>
      <c r="D220" s="79" t="s">
        <v>307</v>
      </c>
      <c r="E220" s="56"/>
      <c r="F220" s="56">
        <v>15000</v>
      </c>
      <c r="G220" s="12"/>
    </row>
    <row r="221" spans="1:7" ht="54" customHeight="1">
      <c r="A221" s="28"/>
      <c r="B221" s="45"/>
      <c r="C221" s="29"/>
      <c r="D221" s="79" t="s">
        <v>308</v>
      </c>
      <c r="E221" s="56"/>
      <c r="F221" s="56">
        <v>18000</v>
      </c>
      <c r="G221" s="12"/>
    </row>
    <row r="222" spans="1:7" ht="44.25" customHeight="1">
      <c r="A222" s="81"/>
      <c r="B222" s="81"/>
      <c r="C222" s="29"/>
      <c r="D222" s="82" t="s">
        <v>171</v>
      </c>
      <c r="E222" s="54"/>
      <c r="F222" s="22">
        <v>113488.7</v>
      </c>
      <c r="G222" s="12"/>
    </row>
    <row r="223" spans="1:7" ht="44.25" customHeight="1">
      <c r="A223" s="81"/>
      <c r="B223" s="81"/>
      <c r="C223" s="29"/>
      <c r="D223" s="82" t="s">
        <v>309</v>
      </c>
      <c r="E223" s="83"/>
      <c r="F223" s="7">
        <v>85000</v>
      </c>
      <c r="G223" s="12"/>
    </row>
    <row r="224" spans="1:7" ht="54.75" customHeight="1">
      <c r="A224" s="8" t="s">
        <v>55</v>
      </c>
      <c r="B224" s="18" t="s">
        <v>48</v>
      </c>
      <c r="C224" s="8" t="s">
        <v>51</v>
      </c>
      <c r="D224" s="9" t="s">
        <v>88</v>
      </c>
      <c r="E224" s="84"/>
      <c r="F224" s="67">
        <v>18685</v>
      </c>
      <c r="G224" s="12" t="s">
        <v>27</v>
      </c>
    </row>
    <row r="225" spans="1:7" ht="70.5" customHeight="1">
      <c r="A225" s="8" t="s">
        <v>55</v>
      </c>
      <c r="B225" s="18" t="s">
        <v>54</v>
      </c>
      <c r="C225" s="19" t="s">
        <v>50</v>
      </c>
      <c r="D225" s="9" t="s">
        <v>117</v>
      </c>
      <c r="E225" s="59"/>
      <c r="F225" s="11">
        <v>52600</v>
      </c>
      <c r="G225" s="12" t="s">
        <v>27</v>
      </c>
    </row>
    <row r="226" spans="1:7" ht="47.25" customHeight="1">
      <c r="A226" s="8" t="s">
        <v>55</v>
      </c>
      <c r="B226" s="18" t="s">
        <v>54</v>
      </c>
      <c r="C226" s="19" t="s">
        <v>48</v>
      </c>
      <c r="D226" s="9" t="s">
        <v>128</v>
      </c>
      <c r="E226" s="59"/>
      <c r="F226" s="11">
        <f>29180-3000</f>
        <v>26180</v>
      </c>
      <c r="G226" s="12" t="s">
        <v>27</v>
      </c>
    </row>
    <row r="227" spans="1:7" ht="45.75" customHeight="1">
      <c r="A227" s="15" t="s">
        <v>55</v>
      </c>
      <c r="B227" s="39" t="s">
        <v>53</v>
      </c>
      <c r="C227" s="13" t="s">
        <v>50</v>
      </c>
      <c r="D227" s="9" t="s">
        <v>245</v>
      </c>
      <c r="E227" s="59"/>
      <c r="F227" s="11">
        <v>92000</v>
      </c>
      <c r="G227" s="12" t="s">
        <v>27</v>
      </c>
    </row>
    <row r="228" spans="1:7" ht="54" customHeight="1">
      <c r="A228" s="8"/>
      <c r="B228" s="18"/>
      <c r="C228" s="19"/>
      <c r="D228" s="12"/>
      <c r="E228" s="59" t="s">
        <v>72</v>
      </c>
      <c r="F228" s="59">
        <f>SUM(F229:F231)+SUM(F238:F258)+F270+F271</f>
        <v>3278097.9000000004</v>
      </c>
      <c r="G228" s="12"/>
    </row>
    <row r="229" spans="1:7" ht="36" customHeight="1">
      <c r="A229" s="103" t="s">
        <v>52</v>
      </c>
      <c r="B229" s="103" t="s">
        <v>51</v>
      </c>
      <c r="C229" s="103" t="s">
        <v>50</v>
      </c>
      <c r="D229" s="99" t="s">
        <v>95</v>
      </c>
      <c r="E229" s="100"/>
      <c r="F229" s="101">
        <v>9300</v>
      </c>
      <c r="G229" s="102" t="s">
        <v>44</v>
      </c>
    </row>
    <row r="230" spans="1:7" ht="51.75" customHeight="1">
      <c r="A230" s="103" t="s">
        <v>52</v>
      </c>
      <c r="B230" s="103" t="s">
        <v>51</v>
      </c>
      <c r="C230" s="103" t="s">
        <v>50</v>
      </c>
      <c r="D230" s="99" t="s">
        <v>191</v>
      </c>
      <c r="E230" s="100"/>
      <c r="F230" s="101">
        <v>69796</v>
      </c>
      <c r="G230" s="102" t="s">
        <v>192</v>
      </c>
    </row>
    <row r="231" spans="1:7" ht="72.75" customHeight="1">
      <c r="A231" s="108" t="s">
        <v>52</v>
      </c>
      <c r="B231" s="108" t="s">
        <v>49</v>
      </c>
      <c r="C231" s="109" t="s">
        <v>50</v>
      </c>
      <c r="D231" s="110" t="s">
        <v>137</v>
      </c>
      <c r="E231" s="111"/>
      <c r="F231" s="112">
        <v>8436.1</v>
      </c>
      <c r="G231" s="102"/>
    </row>
    <row r="232" spans="1:7" ht="17.25" customHeight="1">
      <c r="A232" s="113"/>
      <c r="B232" s="113"/>
      <c r="C232" s="114"/>
      <c r="D232" s="115" t="s">
        <v>90</v>
      </c>
      <c r="E232" s="116"/>
      <c r="F232" s="117"/>
      <c r="G232" s="102"/>
    </row>
    <row r="233" spans="1:7" ht="24" customHeight="1">
      <c r="A233" s="118"/>
      <c r="B233" s="118"/>
      <c r="C233" s="119"/>
      <c r="D233" s="110"/>
      <c r="E233" s="120"/>
      <c r="F233" s="101">
        <v>1513.6</v>
      </c>
      <c r="G233" s="102" t="s">
        <v>229</v>
      </c>
    </row>
    <row r="234" spans="1:7" ht="28.5" customHeight="1">
      <c r="A234" s="118"/>
      <c r="B234" s="118"/>
      <c r="C234" s="119"/>
      <c r="D234" s="110"/>
      <c r="E234" s="121"/>
      <c r="F234" s="101">
        <v>3898.5</v>
      </c>
      <c r="G234" s="102" t="s">
        <v>129</v>
      </c>
    </row>
    <row r="235" spans="1:7" ht="30" customHeight="1">
      <c r="A235" s="118"/>
      <c r="B235" s="118"/>
      <c r="C235" s="119"/>
      <c r="D235" s="110"/>
      <c r="E235" s="121"/>
      <c r="F235" s="101">
        <v>1232</v>
      </c>
      <c r="G235" s="102" t="s">
        <v>130</v>
      </c>
    </row>
    <row r="236" spans="1:7" ht="42" customHeight="1">
      <c r="A236" s="118"/>
      <c r="B236" s="118"/>
      <c r="C236" s="119"/>
      <c r="D236" s="110"/>
      <c r="E236" s="121"/>
      <c r="F236" s="101">
        <v>952</v>
      </c>
      <c r="G236" s="102" t="s">
        <v>216</v>
      </c>
    </row>
    <row r="237" spans="1:7" ht="28.5" customHeight="1">
      <c r="A237" s="122"/>
      <c r="B237" s="122"/>
      <c r="C237" s="103"/>
      <c r="D237" s="110"/>
      <c r="E237" s="121"/>
      <c r="F237" s="101">
        <v>840</v>
      </c>
      <c r="G237" s="102" t="s">
        <v>131</v>
      </c>
    </row>
    <row r="238" spans="1:7" ht="46.5" customHeight="1">
      <c r="A238" s="98" t="s">
        <v>52</v>
      </c>
      <c r="B238" s="98" t="s">
        <v>49</v>
      </c>
      <c r="C238" s="98" t="s">
        <v>50</v>
      </c>
      <c r="D238" s="99" t="s">
        <v>178</v>
      </c>
      <c r="E238" s="105"/>
      <c r="F238" s="101">
        <v>32550</v>
      </c>
      <c r="G238" s="102" t="s">
        <v>181</v>
      </c>
    </row>
    <row r="239" spans="1:7" ht="54.75" customHeight="1">
      <c r="A239" s="98" t="s">
        <v>52</v>
      </c>
      <c r="B239" s="98" t="s">
        <v>49</v>
      </c>
      <c r="C239" s="98" t="s">
        <v>50</v>
      </c>
      <c r="D239" s="99" t="s">
        <v>122</v>
      </c>
      <c r="E239" s="123"/>
      <c r="F239" s="101">
        <v>60159.8</v>
      </c>
      <c r="G239" s="102" t="s">
        <v>254</v>
      </c>
    </row>
    <row r="240" spans="1:7" ht="42.75" customHeight="1">
      <c r="A240" s="98" t="s">
        <v>52</v>
      </c>
      <c r="B240" s="98" t="s">
        <v>49</v>
      </c>
      <c r="C240" s="98" t="s">
        <v>50</v>
      </c>
      <c r="D240" s="99" t="s">
        <v>135</v>
      </c>
      <c r="E240" s="123"/>
      <c r="F240" s="101">
        <v>175699.2</v>
      </c>
      <c r="G240" s="102" t="s">
        <v>133</v>
      </c>
    </row>
    <row r="241" spans="1:7" ht="59.25" customHeight="1">
      <c r="A241" s="98" t="s">
        <v>52</v>
      </c>
      <c r="B241" s="98" t="s">
        <v>49</v>
      </c>
      <c r="C241" s="98" t="s">
        <v>50</v>
      </c>
      <c r="D241" s="99" t="s">
        <v>383</v>
      </c>
      <c r="E241" s="123"/>
      <c r="F241" s="101">
        <v>116968.1</v>
      </c>
      <c r="G241" s="102" t="s">
        <v>384</v>
      </c>
    </row>
    <row r="242" spans="1:7" ht="51" customHeight="1">
      <c r="A242" s="98" t="s">
        <v>52</v>
      </c>
      <c r="B242" s="98" t="s">
        <v>49</v>
      </c>
      <c r="C242" s="98" t="s">
        <v>50</v>
      </c>
      <c r="D242" s="99" t="s">
        <v>134</v>
      </c>
      <c r="E242" s="123"/>
      <c r="F242" s="101">
        <v>47259.5</v>
      </c>
      <c r="G242" s="102" t="s">
        <v>180</v>
      </c>
    </row>
    <row r="243" spans="1:7" ht="84.75" customHeight="1">
      <c r="A243" s="98" t="s">
        <v>52</v>
      </c>
      <c r="B243" s="98" t="s">
        <v>49</v>
      </c>
      <c r="C243" s="98" t="s">
        <v>50</v>
      </c>
      <c r="D243" s="99" t="s">
        <v>249</v>
      </c>
      <c r="E243" s="123"/>
      <c r="F243" s="101">
        <v>27900</v>
      </c>
      <c r="G243" s="102" t="s">
        <v>179</v>
      </c>
    </row>
    <row r="244" spans="1:7" ht="75" customHeight="1">
      <c r="A244" s="98" t="s">
        <v>52</v>
      </c>
      <c r="B244" s="98" t="s">
        <v>49</v>
      </c>
      <c r="C244" s="98" t="s">
        <v>50</v>
      </c>
      <c r="D244" s="99" t="s">
        <v>136</v>
      </c>
      <c r="E244" s="123"/>
      <c r="F244" s="101">
        <v>443280.30000000005</v>
      </c>
      <c r="G244" s="102" t="s">
        <v>179</v>
      </c>
    </row>
    <row r="245" spans="1:7" ht="68.25" customHeight="1">
      <c r="A245" s="98" t="s">
        <v>52</v>
      </c>
      <c r="B245" s="98" t="s">
        <v>49</v>
      </c>
      <c r="C245" s="98" t="s">
        <v>50</v>
      </c>
      <c r="D245" s="99" t="s">
        <v>111</v>
      </c>
      <c r="E245" s="123"/>
      <c r="F245" s="101">
        <v>154694.2</v>
      </c>
      <c r="G245" s="102" t="s">
        <v>179</v>
      </c>
    </row>
    <row r="246" spans="1:7" ht="50.25" customHeight="1">
      <c r="A246" s="98" t="s">
        <v>52</v>
      </c>
      <c r="B246" s="98" t="s">
        <v>49</v>
      </c>
      <c r="C246" s="98" t="s">
        <v>50</v>
      </c>
      <c r="D246" s="99" t="s">
        <v>247</v>
      </c>
      <c r="E246" s="121"/>
      <c r="F246" s="101">
        <v>64504.1</v>
      </c>
      <c r="G246" s="99" t="s">
        <v>132</v>
      </c>
    </row>
    <row r="247" spans="1:7" ht="40.5" customHeight="1">
      <c r="A247" s="98" t="s">
        <v>52</v>
      </c>
      <c r="B247" s="98" t="s">
        <v>49</v>
      </c>
      <c r="C247" s="98" t="s">
        <v>50</v>
      </c>
      <c r="D247" s="99" t="s">
        <v>109</v>
      </c>
      <c r="E247" s="121"/>
      <c r="F247" s="101">
        <v>45664.9</v>
      </c>
      <c r="G247" s="102" t="s">
        <v>194</v>
      </c>
    </row>
    <row r="248" spans="1:7" ht="51" customHeight="1">
      <c r="A248" s="98" t="s">
        <v>52</v>
      </c>
      <c r="B248" s="98" t="s">
        <v>49</v>
      </c>
      <c r="C248" s="98" t="s">
        <v>50</v>
      </c>
      <c r="D248" s="99" t="s">
        <v>138</v>
      </c>
      <c r="E248" s="121"/>
      <c r="F248" s="101">
        <v>3600</v>
      </c>
      <c r="G248" s="102" t="s">
        <v>255</v>
      </c>
    </row>
    <row r="249" spans="1:7" ht="62.25" customHeight="1">
      <c r="A249" s="98" t="s">
        <v>52</v>
      </c>
      <c r="B249" s="98" t="s">
        <v>49</v>
      </c>
      <c r="C249" s="98" t="s">
        <v>50</v>
      </c>
      <c r="D249" s="99" t="s">
        <v>167</v>
      </c>
      <c r="E249" s="121"/>
      <c r="F249" s="101">
        <v>3600</v>
      </c>
      <c r="G249" s="102" t="s">
        <v>255</v>
      </c>
    </row>
    <row r="250" spans="1:7" ht="75.75" customHeight="1">
      <c r="A250" s="98" t="s">
        <v>52</v>
      </c>
      <c r="B250" s="98" t="s">
        <v>49</v>
      </c>
      <c r="C250" s="98" t="s">
        <v>50</v>
      </c>
      <c r="D250" s="99" t="s">
        <v>152</v>
      </c>
      <c r="E250" s="121"/>
      <c r="F250" s="101">
        <v>75514</v>
      </c>
      <c r="G250" s="102" t="s">
        <v>188</v>
      </c>
    </row>
    <row r="251" spans="1:7" ht="55.5" customHeight="1">
      <c r="A251" s="98" t="s">
        <v>52</v>
      </c>
      <c r="B251" s="98" t="s">
        <v>49</v>
      </c>
      <c r="C251" s="98" t="s">
        <v>50</v>
      </c>
      <c r="D251" s="99" t="s">
        <v>195</v>
      </c>
      <c r="E251" s="121"/>
      <c r="F251" s="101">
        <v>18600</v>
      </c>
      <c r="G251" s="102" t="s">
        <v>196</v>
      </c>
    </row>
    <row r="252" spans="1:7" ht="54" customHeight="1">
      <c r="A252" s="98" t="s">
        <v>52</v>
      </c>
      <c r="B252" s="98" t="s">
        <v>49</v>
      </c>
      <c r="C252" s="98" t="s">
        <v>50</v>
      </c>
      <c r="D252" s="99" t="s">
        <v>199</v>
      </c>
      <c r="E252" s="121"/>
      <c r="F252" s="101">
        <v>7766.5</v>
      </c>
      <c r="G252" s="102" t="s">
        <v>385</v>
      </c>
    </row>
    <row r="253" spans="1:7" ht="48" customHeight="1">
      <c r="A253" s="98" t="s">
        <v>52</v>
      </c>
      <c r="B253" s="98" t="s">
        <v>49</v>
      </c>
      <c r="C253" s="98" t="s">
        <v>50</v>
      </c>
      <c r="D253" s="99" t="s">
        <v>197</v>
      </c>
      <c r="E253" s="121"/>
      <c r="F253" s="101">
        <v>126941.5</v>
      </c>
      <c r="G253" s="102" t="s">
        <v>198</v>
      </c>
    </row>
    <row r="254" spans="1:7" ht="45.75" customHeight="1">
      <c r="A254" s="98" t="s">
        <v>52</v>
      </c>
      <c r="B254" s="98" t="s">
        <v>49</v>
      </c>
      <c r="C254" s="98" t="s">
        <v>50</v>
      </c>
      <c r="D254" s="99" t="s">
        <v>193</v>
      </c>
      <c r="E254" s="121"/>
      <c r="F254" s="101">
        <v>5704.3</v>
      </c>
      <c r="G254" s="102" t="s">
        <v>255</v>
      </c>
    </row>
    <row r="255" spans="1:7" ht="51.75" customHeight="1">
      <c r="A255" s="98" t="s">
        <v>52</v>
      </c>
      <c r="B255" s="98" t="s">
        <v>49</v>
      </c>
      <c r="C255" s="98" t="s">
        <v>50</v>
      </c>
      <c r="D255" s="99" t="s">
        <v>209</v>
      </c>
      <c r="E255" s="121"/>
      <c r="F255" s="101">
        <v>619693.5</v>
      </c>
      <c r="G255" s="102" t="s">
        <v>256</v>
      </c>
    </row>
    <row r="256" spans="1:7" ht="51.75" customHeight="1">
      <c r="A256" s="98" t="s">
        <v>52</v>
      </c>
      <c r="B256" s="98" t="s">
        <v>49</v>
      </c>
      <c r="C256" s="98" t="s">
        <v>50</v>
      </c>
      <c r="D256" s="99" t="s">
        <v>386</v>
      </c>
      <c r="E256" s="121"/>
      <c r="F256" s="101">
        <v>11700</v>
      </c>
      <c r="G256" s="102" t="s">
        <v>179</v>
      </c>
    </row>
    <row r="257" spans="1:7" ht="51.75" customHeight="1">
      <c r="A257" s="98" t="s">
        <v>52</v>
      </c>
      <c r="B257" s="98" t="s">
        <v>49</v>
      </c>
      <c r="C257" s="98" t="s">
        <v>50</v>
      </c>
      <c r="D257" s="99" t="s">
        <v>217</v>
      </c>
      <c r="E257" s="121"/>
      <c r="F257" s="101">
        <v>11366.4</v>
      </c>
      <c r="G257" s="102" t="s">
        <v>255</v>
      </c>
    </row>
    <row r="258" spans="1:7" ht="43.5" customHeight="1">
      <c r="A258" s="109" t="s">
        <v>52</v>
      </c>
      <c r="B258" s="109" t="s">
        <v>49</v>
      </c>
      <c r="C258" s="109" t="s">
        <v>50</v>
      </c>
      <c r="D258" s="99" t="s">
        <v>248</v>
      </c>
      <c r="E258" s="101"/>
      <c r="F258" s="101">
        <v>797399.5000000001</v>
      </c>
      <c r="G258" s="102"/>
    </row>
    <row r="259" spans="1:7" ht="13.5">
      <c r="A259" s="109"/>
      <c r="B259" s="109"/>
      <c r="C259" s="109"/>
      <c r="D259" s="99" t="s">
        <v>85</v>
      </c>
      <c r="E259" s="121"/>
      <c r="F259" s="101"/>
      <c r="G259" s="102"/>
    </row>
    <row r="260" spans="1:7" ht="39.75" customHeight="1">
      <c r="A260" s="109"/>
      <c r="B260" s="109"/>
      <c r="C260" s="109"/>
      <c r="D260" s="99"/>
      <c r="E260" s="121"/>
      <c r="F260" s="101">
        <v>173349.1</v>
      </c>
      <c r="G260" s="102" t="s">
        <v>257</v>
      </c>
    </row>
    <row r="261" spans="1:7" ht="48.75" customHeight="1">
      <c r="A261" s="109"/>
      <c r="B261" s="109"/>
      <c r="C261" s="109"/>
      <c r="D261" s="99"/>
      <c r="E261" s="121"/>
      <c r="F261" s="101">
        <v>70265.6</v>
      </c>
      <c r="G261" s="102" t="s">
        <v>258</v>
      </c>
    </row>
    <row r="262" spans="1:7" ht="52.5" customHeight="1">
      <c r="A262" s="109"/>
      <c r="B262" s="109"/>
      <c r="C262" s="109"/>
      <c r="D262" s="99"/>
      <c r="E262" s="121"/>
      <c r="F262" s="101">
        <v>70265.6</v>
      </c>
      <c r="G262" s="102" t="s">
        <v>259</v>
      </c>
    </row>
    <row r="263" spans="1:7" ht="48.75" customHeight="1">
      <c r="A263" s="109"/>
      <c r="B263" s="109"/>
      <c r="C263" s="109"/>
      <c r="D263" s="99"/>
      <c r="E263" s="121"/>
      <c r="F263" s="101">
        <v>70265.6</v>
      </c>
      <c r="G263" s="102" t="s">
        <v>260</v>
      </c>
    </row>
    <row r="264" spans="1:7" ht="54" customHeight="1">
      <c r="A264" s="109"/>
      <c r="B264" s="109"/>
      <c r="C264" s="109"/>
      <c r="D264" s="99"/>
      <c r="E264" s="121"/>
      <c r="F264" s="101">
        <v>95821.2</v>
      </c>
      <c r="G264" s="102" t="s">
        <v>261</v>
      </c>
    </row>
    <row r="265" spans="1:7" ht="50.25" customHeight="1">
      <c r="A265" s="109"/>
      <c r="B265" s="109"/>
      <c r="C265" s="109"/>
      <c r="D265" s="99"/>
      <c r="E265" s="121"/>
      <c r="F265" s="101">
        <v>95821.1</v>
      </c>
      <c r="G265" s="102" t="s">
        <v>262</v>
      </c>
    </row>
    <row r="266" spans="1:7" ht="49.5" customHeight="1">
      <c r="A266" s="109"/>
      <c r="B266" s="109"/>
      <c r="C266" s="109"/>
      <c r="D266" s="99"/>
      <c r="E266" s="121"/>
      <c r="F266" s="101">
        <v>70265.6</v>
      </c>
      <c r="G266" s="102" t="s">
        <v>263</v>
      </c>
    </row>
    <row r="267" spans="1:7" ht="49.5" customHeight="1">
      <c r="A267" s="109"/>
      <c r="B267" s="109"/>
      <c r="C267" s="109"/>
      <c r="D267" s="99"/>
      <c r="E267" s="121"/>
      <c r="F267" s="101">
        <v>31940.4</v>
      </c>
      <c r="G267" s="102" t="s">
        <v>374</v>
      </c>
    </row>
    <row r="268" spans="1:7" ht="49.5" customHeight="1">
      <c r="A268" s="109"/>
      <c r="B268" s="109"/>
      <c r="C268" s="109"/>
      <c r="D268" s="99"/>
      <c r="E268" s="121"/>
      <c r="F268" s="101">
        <v>31940.4</v>
      </c>
      <c r="G268" s="102" t="s">
        <v>375</v>
      </c>
    </row>
    <row r="269" spans="1:7" ht="21.75" customHeight="1">
      <c r="A269" s="98"/>
      <c r="B269" s="98"/>
      <c r="C269" s="98"/>
      <c r="D269" s="99"/>
      <c r="E269" s="121"/>
      <c r="F269" s="101">
        <v>87464.9</v>
      </c>
      <c r="G269" s="102" t="s">
        <v>264</v>
      </c>
    </row>
    <row r="270" spans="1:7" ht="58.5" customHeight="1">
      <c r="A270" s="109" t="s">
        <v>52</v>
      </c>
      <c r="B270" s="109" t="s">
        <v>49</v>
      </c>
      <c r="C270" s="109" t="s">
        <v>50</v>
      </c>
      <c r="D270" s="99" t="s">
        <v>271</v>
      </c>
      <c r="E270" s="121"/>
      <c r="F270" s="101">
        <v>90000</v>
      </c>
      <c r="G270" s="102" t="s">
        <v>265</v>
      </c>
    </row>
    <row r="271" spans="1:7" ht="72" customHeight="1">
      <c r="A271" s="109" t="s">
        <v>52</v>
      </c>
      <c r="B271" s="109" t="s">
        <v>49</v>
      </c>
      <c r="C271" s="109" t="s">
        <v>50</v>
      </c>
      <c r="D271" s="99" t="s">
        <v>393</v>
      </c>
      <c r="E271" s="127"/>
      <c r="F271" s="101">
        <v>250000</v>
      </c>
      <c r="G271" s="99" t="s">
        <v>394</v>
      </c>
    </row>
    <row r="272" spans="1:7" ht="49.5" customHeight="1">
      <c r="A272" s="85"/>
      <c r="B272" s="85"/>
      <c r="C272" s="85"/>
      <c r="D272" s="86"/>
      <c r="E272" s="5" t="s">
        <v>124</v>
      </c>
      <c r="F272" s="24">
        <f>F273+F274+F275</f>
        <v>5820</v>
      </c>
      <c r="G272" s="87"/>
    </row>
    <row r="273" spans="1:7" ht="24" customHeight="1">
      <c r="A273" s="88">
        <v>10</v>
      </c>
      <c r="B273" s="14" t="s">
        <v>53</v>
      </c>
      <c r="C273" s="39" t="s">
        <v>50</v>
      </c>
      <c r="D273" s="129" t="s">
        <v>246</v>
      </c>
      <c r="E273" s="26"/>
      <c r="F273" s="89">
        <v>1980</v>
      </c>
      <c r="G273" s="12" t="s">
        <v>28</v>
      </c>
    </row>
    <row r="274" spans="1:7" ht="24.75" customHeight="1">
      <c r="A274" s="65"/>
      <c r="B274" s="45"/>
      <c r="C274" s="90"/>
      <c r="D274" s="130"/>
      <c r="E274" s="26"/>
      <c r="F274" s="89">
        <v>1788</v>
      </c>
      <c r="G274" s="12" t="s">
        <v>29</v>
      </c>
    </row>
    <row r="275" spans="1:7" ht="49.5" customHeight="1">
      <c r="A275" s="91"/>
      <c r="B275" s="58"/>
      <c r="C275" s="31"/>
      <c r="D275" s="131"/>
      <c r="E275" s="26"/>
      <c r="F275" s="89">
        <v>2052</v>
      </c>
      <c r="G275" s="12" t="s">
        <v>30</v>
      </c>
    </row>
    <row r="276" ht="13.5">
      <c r="E276" s="97"/>
    </row>
    <row r="277" ht="13.5">
      <c r="E277" s="97"/>
    </row>
    <row r="278" ht="13.5">
      <c r="E278" s="97"/>
    </row>
    <row r="279" ht="13.5">
      <c r="E279" s="97"/>
    </row>
    <row r="280" ht="13.5">
      <c r="E280" s="97"/>
    </row>
    <row r="281" ht="13.5">
      <c r="E281" s="97"/>
    </row>
    <row r="282" ht="13.5">
      <c r="E282" s="97"/>
    </row>
    <row r="283" ht="13.5">
      <c r="E283" s="97"/>
    </row>
    <row r="284" ht="13.5">
      <c r="D284" s="92" t="s">
        <v>204</v>
      </c>
    </row>
  </sheetData>
  <sheetProtection/>
  <mergeCells count="8">
    <mergeCell ref="D273:D275"/>
    <mergeCell ref="A3:G3"/>
    <mergeCell ref="A4:G4"/>
    <mergeCell ref="A6:C6"/>
    <mergeCell ref="D6:D7"/>
    <mergeCell ref="E6:E7"/>
    <mergeCell ref="F6:F7"/>
    <mergeCell ref="G6:G7"/>
  </mergeCells>
  <printOptions/>
  <pageMargins left="0.25" right="0.25" top="0.45" bottom="0.46" header="0.29" footer="0.27"/>
  <pageSetup firstPageNumber="915" useFirstPageNumber="1" orientation="landscape" scale="95" r:id="rId1"/>
  <headerFooter>
    <oddFooter>&amp;L
&amp;C&amp;P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2017-12-08T14:11:44Z</cp:lastPrinted>
  <dcterms:created xsi:type="dcterms:W3CDTF">1996-10-14T23:33:28Z</dcterms:created>
  <dcterms:modified xsi:type="dcterms:W3CDTF">2019-02-15T10:23:36Z</dcterms:modified>
  <cp:category/>
  <cp:version/>
  <cp:contentType/>
  <cp:contentStatus/>
</cp:coreProperties>
</file>